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SERVER18\Public\Websites\MEPRD\"/>
    </mc:Choice>
  </mc:AlternateContent>
  <xr:revisionPtr revIDLastSave="0" documentId="8_{881E3479-5118-46B5-BD99-738C386CF885}" xr6:coauthVersionLast="47" xr6:coauthVersionMax="47" xr10:uidLastSave="{00000000-0000-0000-0000-000000000000}"/>
  <bookViews>
    <workbookView xWindow="-120" yWindow="-120" windowWidth="19440" windowHeight="14880" tabRatio="933" xr2:uid="{8F083BBD-2BC9-4CED-BC43-9BC82738E496}"/>
  </bookViews>
  <sheets>
    <sheet name="Start Here" sheetId="6" r:id="rId1"/>
    <sheet name="Trail ▸ Standard" sheetId="1" r:id="rId2"/>
    <sheet name="Trail ▸ Rural &amp; Disadvantaged" sheetId="2" r:id="rId3"/>
    <sheet name="Park ▸ Standard" sheetId="4" r:id="rId4"/>
    <sheet name="Park ▸ Rural &amp; Disadvantaged" sheetId="3" r:id="rId5"/>
    <sheet name="% Calculators" sheetId="5" r:id="rId6"/>
  </sheets>
  <definedNames>
    <definedName name="_xlnm.Print_Area" localSheetId="5">'% Calculators'!$B$2:$L$20</definedName>
    <definedName name="_xlnm.Print_Area" localSheetId="4">'Park ▸ Rural &amp; Disadvantaged'!$B$2:$F$28</definedName>
    <definedName name="_xlnm.Print_Area" localSheetId="3">'Park ▸ Standard'!$B$2:$F$28</definedName>
    <definedName name="_xlnm.Print_Area" localSheetId="0">'Start Here'!$C$2:$L$29</definedName>
    <definedName name="_xlnm.Print_Area" localSheetId="2">'Trail ▸ Rural &amp; Disadvantaged'!$B$2:$F$28</definedName>
    <definedName name="_xlnm.Print_Area" localSheetId="1">'Trail ▸ Standard'!$B$2:$F$28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3" i="4" s="1"/>
  <c r="D13" i="1"/>
  <c r="D15" i="1" s="1"/>
  <c r="D16" i="1" s="1"/>
  <c r="D13" i="3"/>
  <c r="F13" i="3" s="1"/>
  <c r="D13" i="2"/>
  <c r="F13" i="2" s="1"/>
  <c r="D15" i="2" l="1"/>
  <c r="D16" i="2" s="1"/>
  <c r="F13" i="1"/>
  <c r="D15" i="4"/>
  <c r="D16" i="4" s="1"/>
  <c r="D15" i="3"/>
  <c r="D16" i="3"/>
  <c r="K18" i="5" l="1"/>
  <c r="K13" i="5"/>
  <c r="K8" i="5"/>
  <c r="E9" i="4"/>
  <c r="E8" i="4"/>
  <c r="E7" i="4"/>
  <c r="E13" i="4" l="1"/>
  <c r="D14" i="4"/>
  <c r="F14" i="4" l="1"/>
  <c r="E14" i="4"/>
  <c r="F15" i="4" l="1"/>
  <c r="E15" i="4"/>
  <c r="F16" i="4" l="1"/>
  <c r="E16" i="4"/>
  <c r="E9" i="3" l="1"/>
  <c r="E8" i="3"/>
  <c r="E7" i="3"/>
  <c r="E13" i="3" l="1"/>
  <c r="D14" i="3"/>
  <c r="F14" i="3" l="1"/>
  <c r="E14" i="3"/>
  <c r="F15" i="3" l="1"/>
  <c r="E15" i="3"/>
  <c r="F16" i="3" l="1"/>
  <c r="E16" i="3"/>
  <c r="D14" i="2" l="1"/>
  <c r="E9" i="2"/>
  <c r="E8" i="2"/>
  <c r="E7" i="2"/>
  <c r="E9" i="1"/>
  <c r="E8" i="1"/>
  <c r="E7" i="1"/>
  <c r="F14" i="2" l="1"/>
  <c r="E13" i="2"/>
  <c r="E13" i="1"/>
  <c r="D14" i="1"/>
  <c r="E14" i="2" l="1"/>
  <c r="F14" i="1"/>
  <c r="F15" i="1"/>
  <c r="E14" i="1"/>
  <c r="F15" i="2" l="1"/>
  <c r="E15" i="2"/>
  <c r="E15" i="1"/>
  <c r="F16" i="2" l="1"/>
  <c r="E16" i="2"/>
  <c r="E16" i="1"/>
  <c r="F16" i="1"/>
</calcChain>
</file>

<file path=xl/sharedStrings.xml><?xml version="1.0" encoding="utf-8"?>
<sst xmlns="http://schemas.openxmlformats.org/spreadsheetml/2006/main" count="231" uniqueCount="79">
  <si>
    <t>METRO EAST PARK AND RECREATION DISTRICT</t>
  </si>
  <si>
    <t>FOLLOW THE STEPS BELOW.</t>
  </si>
  <si>
    <t>$ Amount</t>
  </si>
  <si>
    <t>% of Total</t>
  </si>
  <si>
    <t>Step 1.</t>
  </si>
  <si>
    <t>Step 2.</t>
  </si>
  <si>
    <t>Step 3.</t>
  </si>
  <si>
    <t>See figures, percentages and explanations below.</t>
  </si>
  <si>
    <t>Notes about how we got to the figures shown to the left.</t>
  </si>
  <si>
    <r>
      <rPr>
        <sz val="11"/>
        <rFont val="Aptos Narrow"/>
        <family val="2"/>
        <scheme val="minor"/>
      </rPr>
      <t>The</t>
    </r>
    <r>
      <rPr>
        <b/>
        <sz val="11"/>
        <rFont val="Aptos Narrow"/>
        <family val="2"/>
        <scheme val="minor"/>
      </rPr>
      <t xml:space="preserve"> maximum MEPRD award </t>
    </r>
    <r>
      <rPr>
        <sz val="11"/>
        <rFont val="Aptos Narrow"/>
        <family val="2"/>
        <scheme val="minor"/>
      </rPr>
      <t>based on the information shown above is:</t>
    </r>
  </si>
  <si>
    <r>
      <rPr>
        <sz val="11"/>
        <rFont val="Aptos Narrow"/>
        <family val="2"/>
        <scheme val="minor"/>
      </rPr>
      <t xml:space="preserve">The </t>
    </r>
    <r>
      <rPr>
        <b/>
        <sz val="11"/>
        <rFont val="Aptos Narrow"/>
        <family val="2"/>
        <scheme val="minor"/>
      </rPr>
      <t xml:space="preserve">minimum required cost share </t>
    </r>
    <r>
      <rPr>
        <sz val="11"/>
        <rFont val="Aptos Narrow"/>
        <family val="2"/>
        <scheme val="minor"/>
      </rPr>
      <t>(local match) is:</t>
    </r>
    <r>
      <rPr>
        <sz val="11"/>
        <color theme="1" tint="0.249977111117893"/>
        <rFont val="Aptos Narrow"/>
        <family val="2"/>
        <scheme val="minor"/>
      </rPr>
      <t xml:space="preserve">
</t>
    </r>
    <r>
      <rPr>
        <sz val="10"/>
        <color theme="1" tint="0.249977111117893"/>
        <rFont val="Aptos Display"/>
        <family val="2"/>
        <scheme val="major"/>
      </rPr>
      <t>* See 'Allowable Cost Share Funding Sources' below.</t>
    </r>
  </si>
  <si>
    <t>IMPORTANT NOTES</t>
  </si>
  <si>
    <r>
      <t>ALLOWABLE COST SHARE FUNDING SOURCES</t>
    </r>
    <r>
      <rPr>
        <sz val="11"/>
        <color theme="1"/>
        <rFont val="Aptos Display"/>
        <family val="2"/>
        <scheme val="major"/>
      </rPr>
      <t xml:space="preserve"> </t>
    </r>
  </si>
  <si>
    <t>•</t>
  </si>
  <si>
    <r>
      <t xml:space="preserve">The calculator shown above is for </t>
    </r>
    <r>
      <rPr>
        <b/>
        <sz val="11"/>
        <color theme="1"/>
        <rFont val="Aptos Narrow"/>
        <family val="2"/>
        <scheme val="minor"/>
      </rPr>
      <t>Standard Applicants</t>
    </r>
    <r>
      <rPr>
        <sz val="11"/>
        <color theme="1"/>
        <rFont val="Aptos Narrow"/>
        <family val="2"/>
        <scheme val="minor"/>
      </rPr>
      <t xml:space="preserve"> applying with a </t>
    </r>
    <r>
      <rPr>
        <b/>
        <sz val="11"/>
        <color theme="1"/>
        <rFont val="Aptos Narrow"/>
        <family val="2"/>
        <scheme val="minor"/>
      </rPr>
      <t>Trail Project</t>
    </r>
    <r>
      <rPr>
        <sz val="11"/>
        <color theme="1"/>
        <rFont val="Aptos Narrow"/>
        <family val="2"/>
        <scheme val="minor"/>
      </rPr>
      <t xml:space="preserve"> only.</t>
    </r>
  </si>
  <si>
    <t>State/Federal Grants and Funds</t>
  </si>
  <si>
    <t>Nonprofit Grants, Funds or Donations</t>
  </si>
  <si>
    <t xml:space="preserve">If applying with a park or other non-trail project type, click on the Green tab below. </t>
  </si>
  <si>
    <t>Value of Force Account Labor</t>
  </si>
  <si>
    <t>Click the Orange tab below to use MEPRD's generic percentage calculators.</t>
  </si>
  <si>
    <r>
      <t xml:space="preserve">Monetary Contribution by the Project Sponsor </t>
    </r>
    <r>
      <rPr>
        <sz val="10"/>
        <color theme="1"/>
        <rFont val="Aptos Narrow"/>
        <family val="2"/>
        <scheme val="minor"/>
      </rPr>
      <t>(i.e., the applicant)</t>
    </r>
  </si>
  <si>
    <t>This calculator is for informational purposes only.</t>
  </si>
  <si>
    <t>Please notify MEPRD at (618) 346-4905 if you encounter any issues with this calculator.</t>
  </si>
  <si>
    <t>QUESTIONS?</t>
  </si>
  <si>
    <t>⁕</t>
  </si>
  <si>
    <t>Call Metro East Park and Recreation District at (618) 346-4905.</t>
  </si>
  <si>
    <t>Email us at info@meprd.org.</t>
  </si>
  <si>
    <r>
      <t xml:space="preserve">The calculator shown above is for </t>
    </r>
    <r>
      <rPr>
        <b/>
        <sz val="11"/>
        <color theme="1"/>
        <rFont val="Aptos Narrow"/>
        <family val="2"/>
        <scheme val="minor"/>
      </rPr>
      <t>Standard Applicants</t>
    </r>
    <r>
      <rPr>
        <sz val="11"/>
        <color theme="1"/>
        <rFont val="Aptos Narrow"/>
        <family val="2"/>
        <scheme val="minor"/>
      </rPr>
      <t xml:space="preserve"> applying with a </t>
    </r>
    <r>
      <rPr>
        <b/>
        <sz val="11"/>
        <color theme="1"/>
        <rFont val="Aptos Narrow"/>
        <family val="2"/>
        <scheme val="minor"/>
      </rPr>
      <t>Park Project</t>
    </r>
    <r>
      <rPr>
        <sz val="11"/>
        <color theme="1"/>
        <rFont val="Aptos Narrow"/>
        <family val="2"/>
        <scheme val="minor"/>
      </rPr>
      <t xml:space="preserve"> only.</t>
    </r>
  </si>
  <si>
    <t>Rural and Disadvantaged applicants should click on the light green tab seen below.</t>
  </si>
  <si>
    <t xml:space="preserve">If applying with a trail project, click on the blue tab below. </t>
  </si>
  <si>
    <t>STANDARD APPLICANT / PARK PROJECT GRANT CALCULATION HELPER</t>
  </si>
  <si>
    <r>
      <t xml:space="preserve">This calculator is for </t>
    </r>
    <r>
      <rPr>
        <b/>
        <sz val="11"/>
        <color theme="1"/>
        <rFont val="Aptos Narrow"/>
        <family val="2"/>
        <scheme val="minor"/>
      </rPr>
      <t>Rural &amp; Disadvantaged Applicants</t>
    </r>
    <r>
      <rPr>
        <sz val="11"/>
        <color theme="1"/>
        <rFont val="Aptos Narrow"/>
        <family val="2"/>
        <scheme val="minor"/>
      </rPr>
      <t xml:space="preserve"> applying with a </t>
    </r>
    <r>
      <rPr>
        <b/>
        <sz val="11"/>
        <color theme="1"/>
        <rFont val="Aptos Narrow"/>
        <family val="2"/>
        <scheme val="minor"/>
      </rPr>
      <t>Park Project</t>
    </r>
    <r>
      <rPr>
        <sz val="11"/>
        <color theme="1"/>
        <rFont val="Aptos Narrow"/>
        <family val="2"/>
        <scheme val="minor"/>
      </rPr>
      <t xml:space="preserve"> only.</t>
    </r>
  </si>
  <si>
    <t>Standard applicants should click on the Dark Green spreadsheet tab seen below.</t>
  </si>
  <si>
    <t xml:space="preserve">If applying with a trail project type, click on the Blue tab below. </t>
  </si>
  <si>
    <t>RURAL &amp; DISADVANTAGED APPLICANT / PARK PROJECT GRANT CALCULATION HELPER</t>
  </si>
  <si>
    <t>RURAL &amp; DISADVANTAGED APPLICANT / TRAIL PROJECT GRANT CALCULATION HELPER</t>
  </si>
  <si>
    <r>
      <t xml:space="preserve">The calculator is for </t>
    </r>
    <r>
      <rPr>
        <b/>
        <sz val="11"/>
        <color theme="1"/>
        <rFont val="Aptos Narrow"/>
        <family val="2"/>
        <scheme val="minor"/>
      </rPr>
      <t>Rural &amp; Disadvantaged Applicants</t>
    </r>
    <r>
      <rPr>
        <sz val="11"/>
        <color theme="1"/>
        <rFont val="Aptos Narrow"/>
        <family val="2"/>
        <scheme val="minor"/>
      </rPr>
      <t xml:space="preserve"> applying with a </t>
    </r>
    <r>
      <rPr>
        <b/>
        <sz val="11"/>
        <color theme="1"/>
        <rFont val="Aptos Narrow"/>
        <family val="2"/>
        <scheme val="minor"/>
      </rPr>
      <t>Trail Project</t>
    </r>
    <r>
      <rPr>
        <sz val="11"/>
        <color theme="1"/>
        <rFont val="Aptos Narrow"/>
        <family val="2"/>
        <scheme val="minor"/>
      </rPr>
      <t xml:space="preserve"> only.</t>
    </r>
  </si>
  <si>
    <t>Standard applicants should click on the Dark Blue spreadsheet tab seen below.</t>
  </si>
  <si>
    <t>STANDARD APPLICANT / TRAIL PROJECT GRANT CALCULATION HELPER</t>
  </si>
  <si>
    <t>Rural &amp; Disadvantaged applicants should click on the Light Blue tab seen below.</t>
  </si>
  <si>
    <t>Generic Percentage Calculators</t>
  </si>
  <si>
    <t>Insert generic scenarios in any of the three percentage calculators shown below.</t>
  </si>
  <si>
    <t xml:space="preserve">What is   </t>
  </si>
  <si>
    <t>%       of          $</t>
  </si>
  <si>
    <t>?</t>
  </si>
  <si>
    <t>Answer:</t>
  </si>
  <si>
    <t>Example: 40% of $250,000 is what? Answer: $100,000</t>
  </si>
  <si>
    <t>$</t>
  </si>
  <si>
    <t>is what % of $</t>
  </si>
  <si>
    <t>Example: $100,000 is what percentage of $250,000? Answer = 40%</t>
  </si>
  <si>
    <t>is</t>
  </si>
  <si>
    <t>% of what ?</t>
  </si>
  <si>
    <t>Example: $100,000 is 40% of what: $250,000</t>
  </si>
  <si>
    <t>Welcome to Metro East Park and Recreation District's Grant Calculations Helper.</t>
  </si>
  <si>
    <t>Who is the spreadsheet for?</t>
  </si>
  <si>
    <t>This spreadsheet was created to help applicants wishing to apply for MEPRD's Park and Trail Grant Program.</t>
  </si>
  <si>
    <t>How is the spreadsheet helpful?</t>
  </si>
  <si>
    <t xml:space="preserve">Applicants have the ability to quickly enter funding scenarios and see if/how different scenarios impact MEPRD's grant award. </t>
  </si>
  <si>
    <t>Which spreadsheet do I use?</t>
  </si>
  <si>
    <t>What if I have questions?</t>
  </si>
  <si>
    <t>Contact MEPRD Staff by calling (618) 346-4905.</t>
  </si>
  <si>
    <r>
      <rPr>
        <sz val="11"/>
        <rFont val="Aptos Narrow"/>
        <family val="2"/>
        <scheme val="minor"/>
      </rPr>
      <t xml:space="preserve">Email us at </t>
    </r>
    <r>
      <rPr>
        <u/>
        <sz val="11"/>
        <rFont val="Aptos Narrow"/>
        <family val="2"/>
        <scheme val="minor"/>
      </rPr>
      <t>info@meprd.org.</t>
    </r>
  </si>
  <si>
    <r>
      <t>This is your</t>
    </r>
    <r>
      <rPr>
        <b/>
        <sz val="11"/>
        <rFont val="Aptos Narrow"/>
        <family val="2"/>
        <scheme val="minor"/>
      </rPr>
      <t xml:space="preserve"> required cost share (local match)</t>
    </r>
    <r>
      <rPr>
        <sz val="11"/>
        <rFont val="Aptos Narrow"/>
        <family val="2"/>
        <scheme val="minor"/>
      </rPr>
      <t xml:space="preserve">. This amount must be satisfied using allowable cost share funding source(s).
</t>
    </r>
    <r>
      <rPr>
        <vertAlign val="superscript"/>
        <sz val="10"/>
        <color theme="1" tint="0.249977111117893"/>
        <rFont val="Aptos Narrow"/>
        <family val="2"/>
        <scheme val="minor"/>
      </rPr>
      <t>*</t>
    </r>
    <r>
      <rPr>
        <sz val="10"/>
        <color theme="1" tint="0.249977111117893"/>
        <rFont val="Aptos Narrow"/>
        <family val="2"/>
        <scheme val="minor"/>
      </rPr>
      <t xml:space="preserve"> See 'Allowable Cost Share Funding Sources' below.</t>
    </r>
  </si>
  <si>
    <r>
      <t xml:space="preserve">This is the </t>
    </r>
    <r>
      <rPr>
        <b/>
        <sz val="11"/>
        <rFont val="Aptos Narrow"/>
        <family val="2"/>
        <scheme val="minor"/>
      </rPr>
      <t>remaining project cost</t>
    </r>
    <r>
      <rPr>
        <sz val="11"/>
        <rFont val="Aptos Narrow"/>
        <family val="2"/>
        <scheme val="minor"/>
      </rPr>
      <t xml:space="preserve"> after deducting all MEPRD and non-MEPRD funds and the applicant's required cost share/match. This amount can be covered using any funding source(s). </t>
    </r>
  </si>
  <si>
    <r>
      <t>Enter the total eligible project cost here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 &gt; &gt; &gt; &gt; &gt; &gt; &gt;</t>
    </r>
  </si>
  <si>
    <r>
      <t xml:space="preserve">Enter the total of all local government grants (e.g., PEP Grant) and other local public monetary contributions here 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 &gt; &gt;</t>
    </r>
  </si>
  <si>
    <r>
      <t>Enter the total of all state/federal grants (e.g., OSLAD, ITEP) and all non-profit grants and monetary contributions here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</t>
    </r>
  </si>
  <si>
    <r>
      <t xml:space="preserve">Enter the total of all local government grants </t>
    </r>
    <r>
      <rPr>
        <sz val="10"/>
        <color theme="1"/>
        <rFont val="Aptos Narrow"/>
        <family val="2"/>
        <scheme val="minor"/>
      </rPr>
      <t>(e.g., PEP Grant)</t>
    </r>
    <r>
      <rPr>
        <sz val="11"/>
        <color theme="1"/>
        <rFont val="Aptos Narrow"/>
        <family val="2"/>
        <scheme val="minor"/>
      </rPr>
      <t xml:space="preserve"> and other local public monetary contributions here 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 &gt; &gt;</t>
    </r>
  </si>
  <si>
    <r>
      <t>Enter the total of all state/federal grants</t>
    </r>
    <r>
      <rPr>
        <sz val="10"/>
        <color theme="1"/>
        <rFont val="Aptos Narrow"/>
        <family val="2"/>
        <scheme val="minor"/>
      </rPr>
      <t xml:space="preserve"> (e.g., OSLAD, ITEP)</t>
    </r>
    <r>
      <rPr>
        <sz val="11"/>
        <color theme="1"/>
        <rFont val="Aptos Narrow"/>
        <family val="2"/>
        <scheme val="minor"/>
      </rPr>
      <t xml:space="preserve"> and all non-profit grants and monetary contributions here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</t>
    </r>
  </si>
  <si>
    <r>
      <t xml:space="preserve">Enter the total of all state/federal grants </t>
    </r>
    <r>
      <rPr>
        <sz val="10"/>
        <color theme="1"/>
        <rFont val="Aptos Narrow"/>
        <family val="2"/>
        <scheme val="minor"/>
      </rPr>
      <t>(e.g., OSLAD, ITEP)</t>
    </r>
    <r>
      <rPr>
        <sz val="11"/>
        <color theme="1"/>
        <rFont val="Aptos Narrow"/>
        <family val="2"/>
        <scheme val="minor"/>
      </rPr>
      <t xml:space="preserve"> and all non-profit grants and monetary contributions here</t>
    </r>
    <r>
      <rPr>
        <sz val="11"/>
        <color theme="0" tint="-0.499984740745262"/>
        <rFont val="Aptos Narrow"/>
        <family val="2"/>
        <scheme val="minor"/>
      </rPr>
      <t xml:space="preserve"> &gt; &gt; &gt; &gt; &gt; &gt; &gt; &gt; &gt;</t>
    </r>
  </si>
  <si>
    <t>v.2025-05</t>
  </si>
  <si>
    <t>▸</t>
  </si>
  <si>
    <r>
      <rPr>
        <b/>
        <sz val="11"/>
        <color theme="0"/>
        <rFont val="Aptos Display"/>
        <family val="2"/>
        <scheme val="major"/>
      </rPr>
      <t xml:space="preserve">Trail Project </t>
    </r>
    <r>
      <rPr>
        <sz val="9"/>
        <color theme="0"/>
        <rFont val="Aptos Display"/>
        <family val="2"/>
        <scheme val="major"/>
      </rPr>
      <t>(Standard)</t>
    </r>
  </si>
  <si>
    <r>
      <t xml:space="preserve">Park Project </t>
    </r>
    <r>
      <rPr>
        <sz val="9"/>
        <color theme="0"/>
        <rFont val="Aptos Display"/>
        <family val="2"/>
        <scheme val="major"/>
      </rPr>
      <t>(Standard)</t>
    </r>
  </si>
  <si>
    <r>
      <t xml:space="preserve">Trail Project </t>
    </r>
    <r>
      <rPr>
        <sz val="9"/>
        <rFont val="Aptos Display"/>
        <family val="2"/>
        <scheme val="major"/>
      </rPr>
      <t>(Rural/Disadv.)</t>
    </r>
  </si>
  <si>
    <r>
      <t xml:space="preserve">Park Project </t>
    </r>
    <r>
      <rPr>
        <sz val="9"/>
        <rFont val="Aptos Display"/>
        <family val="2"/>
        <scheme val="major"/>
      </rPr>
      <t>(Rural/Disadv.)</t>
    </r>
  </si>
  <si>
    <r>
      <t xml:space="preserve">For </t>
    </r>
    <r>
      <rPr>
        <b/>
        <sz val="11"/>
        <color theme="1"/>
        <rFont val="Aptos Narrow"/>
        <family val="2"/>
        <scheme val="minor"/>
      </rPr>
      <t>Standard Applicants</t>
    </r>
    <r>
      <rPr>
        <sz val="11"/>
        <color theme="1"/>
        <rFont val="Aptos Narrow"/>
        <family val="2"/>
        <scheme val="minor"/>
      </rPr>
      <t>, use one of the following calculators based on your project type:</t>
    </r>
  </si>
  <si>
    <r>
      <t xml:space="preserve">For </t>
    </r>
    <r>
      <rPr>
        <b/>
        <sz val="11"/>
        <color theme="1"/>
        <rFont val="Aptos Narrow"/>
        <family val="2"/>
        <scheme val="minor"/>
      </rPr>
      <t>Rural/Disadvantaged Applicants</t>
    </r>
    <r>
      <rPr>
        <sz val="11"/>
        <color theme="1"/>
        <rFont val="Aptos Narrow"/>
        <family val="2"/>
        <scheme val="minor"/>
      </rPr>
      <t>, use one of the following calculators based on your project type:</t>
    </r>
  </si>
  <si>
    <r>
      <t>Any applicant wishing to compute generic percentage calculations should use the</t>
    </r>
    <r>
      <rPr>
        <b/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>% Calculators</t>
    </r>
    <r>
      <rPr>
        <sz val="11"/>
        <color theme="1"/>
        <rFont val="Aptos Narrow"/>
        <family val="2"/>
        <scheme val="minor"/>
      </rPr>
      <t xml:space="preserve"> tab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</si>
</sst>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sz val="10"/>
      <color theme="1" tint="0.249977111117893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u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i/>
      <sz val="11"/>
      <color theme="1" tint="0.34998626667073579"/>
      <name val="Aptos Display"/>
      <family val="2"/>
      <scheme val="major"/>
    </font>
    <font>
      <i/>
      <sz val="11"/>
      <color theme="1" tint="0.3499862666707357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1"/>
      <color theme="1" tint="0.34998626667073579"/>
      <name val="Aptos Display"/>
      <family val="2"/>
      <scheme val="major"/>
    </font>
    <font>
      <u/>
      <sz val="11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vertAlign val="superscript"/>
      <sz val="10"/>
      <color theme="1" tint="0.249977111117893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sz val="11"/>
      <color rgb="FFFF5D5D"/>
      <name val="Aptos Narrow"/>
      <family val="2"/>
      <scheme val="minor"/>
    </font>
    <font>
      <sz val="11"/>
      <color theme="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name val="Aptos Display"/>
      <family val="2"/>
      <scheme val="major"/>
    </font>
    <font>
      <sz val="9"/>
      <color theme="0"/>
      <name val="Aptos Display"/>
      <family val="2"/>
      <scheme val="major"/>
    </font>
    <font>
      <sz val="9"/>
      <name val="Aptos Display"/>
      <family val="2"/>
      <scheme val="major"/>
    </font>
    <font>
      <sz val="11"/>
      <color theme="0" tint="-0.249977111117893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7B1"/>
        <bgColor indexed="64"/>
      </patternFill>
    </fill>
    <fill>
      <patternFill patternType="solid">
        <fgColor rgb="FF55BCEB"/>
        <bgColor indexed="64"/>
      </patternFill>
    </fill>
    <fill>
      <patternFill patternType="solid">
        <fgColor rgb="FF03F896"/>
        <bgColor indexed="64"/>
      </patternFill>
    </fill>
    <fill>
      <patternFill patternType="solid">
        <fgColor rgb="FF00A26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28262C"/>
      </left>
      <right style="thin">
        <color rgb="FF28262C"/>
      </right>
      <top style="thin">
        <color rgb="FF28262C"/>
      </top>
      <bottom style="thin">
        <color rgb="FF28262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9" fontId="0" fillId="3" borderId="7" xfId="2" applyFont="1" applyFill="1" applyBorder="1" applyAlignment="1">
      <alignment horizontal="center" vertical="center"/>
    </xf>
    <xf numFmtId="0" fontId="2" fillId="0" borderId="0" xfId="0" applyFont="1"/>
    <xf numFmtId="0" fontId="0" fillId="3" borderId="5" xfId="0" applyFill="1" applyBorder="1" applyAlignment="1">
      <alignment horizontal="left" vertical="center" wrapText="1" indent="1"/>
    </xf>
    <xf numFmtId="9" fontId="0" fillId="3" borderId="9" xfId="2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indent="1"/>
    </xf>
    <xf numFmtId="164" fontId="0" fillId="0" borderId="0" xfId="1" applyNumberFormat="1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left" indent="1"/>
    </xf>
    <xf numFmtId="9" fontId="5" fillId="3" borderId="5" xfId="2" applyFont="1" applyFill="1" applyBorder="1" applyAlignment="1">
      <alignment horizontal="center" vertical="center"/>
    </xf>
    <xf numFmtId="9" fontId="5" fillId="3" borderId="16" xfId="2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 wrapText="1" indent="1"/>
    </xf>
    <xf numFmtId="9" fontId="5" fillId="3" borderId="26" xfId="2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3" borderId="5" xfId="0" applyFill="1" applyBorder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2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inden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vertical="center" indent="1"/>
    </xf>
    <xf numFmtId="9" fontId="15" fillId="4" borderId="19" xfId="2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5" borderId="27" xfId="0" applyFont="1" applyFill="1" applyBorder="1"/>
    <xf numFmtId="0" fontId="17" fillId="5" borderId="28" xfId="0" applyFont="1" applyFill="1" applyBorder="1"/>
    <xf numFmtId="0" fontId="17" fillId="5" borderId="28" xfId="0" applyFont="1" applyFill="1" applyBorder="1" applyAlignment="1">
      <alignment horizontal="center"/>
    </xf>
    <xf numFmtId="0" fontId="17" fillId="5" borderId="18" xfId="0" applyFont="1" applyFill="1" applyBorder="1"/>
    <xf numFmtId="0" fontId="17" fillId="5" borderId="29" xfId="0" applyFont="1" applyFill="1" applyBorder="1"/>
    <xf numFmtId="0" fontId="17" fillId="5" borderId="0" xfId="0" applyFont="1" applyFill="1"/>
    <xf numFmtId="0" fontId="17" fillId="5" borderId="0" xfId="0" applyFont="1" applyFill="1" applyAlignment="1">
      <alignment horizontal="right"/>
    </xf>
    <xf numFmtId="0" fontId="18" fillId="0" borderId="5" xfId="0" applyFont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left"/>
    </xf>
    <xf numFmtId="4" fontId="18" fillId="0" borderId="5" xfId="0" applyNumberFormat="1" applyFont="1" applyBorder="1" applyAlignment="1" applyProtection="1">
      <alignment horizontal="center" vertical="center"/>
      <protection locked="0"/>
    </xf>
    <xf numFmtId="7" fontId="17" fillId="5" borderId="30" xfId="1" applyNumberFormat="1" applyFont="1" applyFill="1" applyBorder="1" applyAlignment="1">
      <alignment horizontal="center"/>
    </xf>
    <xf numFmtId="0" fontId="17" fillId="5" borderId="31" xfId="0" applyFont="1" applyFill="1" applyBorder="1"/>
    <xf numFmtId="0" fontId="17" fillId="5" borderId="32" xfId="0" applyFont="1" applyFill="1" applyBorder="1"/>
    <xf numFmtId="0" fontId="17" fillId="5" borderId="30" xfId="0" applyFont="1" applyFill="1" applyBorder="1"/>
    <xf numFmtId="0" fontId="17" fillId="5" borderId="30" xfId="0" applyFont="1" applyFill="1" applyBorder="1" applyAlignment="1">
      <alignment horizontal="center"/>
    </xf>
    <xf numFmtId="0" fontId="17" fillId="5" borderId="22" xfId="0" applyFont="1" applyFill="1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6" borderId="27" xfId="0" applyFont="1" applyFill="1" applyBorder="1"/>
    <xf numFmtId="0" fontId="17" fillId="6" borderId="28" xfId="0" applyFont="1" applyFill="1" applyBorder="1"/>
    <xf numFmtId="0" fontId="17" fillId="6" borderId="28" xfId="0" applyFont="1" applyFill="1" applyBorder="1" applyAlignment="1">
      <alignment horizontal="center"/>
    </xf>
    <xf numFmtId="0" fontId="17" fillId="6" borderId="18" xfId="0" applyFont="1" applyFill="1" applyBorder="1"/>
    <xf numFmtId="0" fontId="17" fillId="6" borderId="29" xfId="0" applyFont="1" applyFill="1" applyBorder="1"/>
    <xf numFmtId="0" fontId="17" fillId="6" borderId="0" xfId="0" applyFont="1" applyFill="1"/>
    <xf numFmtId="0" fontId="17" fillId="6" borderId="0" xfId="0" applyFont="1" applyFill="1" applyAlignment="1">
      <alignment horizontal="right"/>
    </xf>
    <xf numFmtId="0" fontId="17" fillId="6" borderId="0" xfId="0" applyFont="1" applyFill="1" applyAlignment="1">
      <alignment horizontal="center"/>
    </xf>
    <xf numFmtId="9" fontId="17" fillId="6" borderId="30" xfId="2" applyFont="1" applyFill="1" applyBorder="1" applyAlignment="1">
      <alignment horizontal="center"/>
    </xf>
    <xf numFmtId="0" fontId="17" fillId="6" borderId="31" xfId="0" applyFont="1" applyFill="1" applyBorder="1"/>
    <xf numFmtId="0" fontId="17" fillId="6" borderId="32" xfId="0" applyFont="1" applyFill="1" applyBorder="1"/>
    <xf numFmtId="0" fontId="17" fillId="6" borderId="30" xfId="0" applyFont="1" applyFill="1" applyBorder="1"/>
    <xf numFmtId="0" fontId="17" fillId="6" borderId="30" xfId="0" applyFont="1" applyFill="1" applyBorder="1" applyAlignment="1">
      <alignment horizontal="center"/>
    </xf>
    <xf numFmtId="0" fontId="17" fillId="6" borderId="22" xfId="0" applyFont="1" applyFill="1" applyBorder="1"/>
    <xf numFmtId="0" fontId="17" fillId="7" borderId="27" xfId="0" applyFont="1" applyFill="1" applyBorder="1"/>
    <xf numFmtId="0" fontId="17" fillId="7" borderId="28" xfId="0" applyFont="1" applyFill="1" applyBorder="1"/>
    <xf numFmtId="0" fontId="17" fillId="7" borderId="28" xfId="0" applyFont="1" applyFill="1" applyBorder="1" applyAlignment="1">
      <alignment horizontal="center"/>
    </xf>
    <xf numFmtId="0" fontId="17" fillId="7" borderId="18" xfId="0" applyFont="1" applyFill="1" applyBorder="1"/>
    <xf numFmtId="0" fontId="17" fillId="7" borderId="29" xfId="0" applyFont="1" applyFill="1" applyBorder="1"/>
    <xf numFmtId="0" fontId="17" fillId="7" borderId="31" xfId="0" applyFont="1" applyFill="1" applyBorder="1" applyAlignment="1">
      <alignment horizontal="right"/>
    </xf>
    <xf numFmtId="0" fontId="17" fillId="7" borderId="0" xfId="0" applyFont="1" applyFill="1" applyAlignment="1">
      <alignment horizontal="center"/>
    </xf>
    <xf numFmtId="0" fontId="17" fillId="7" borderId="0" xfId="0" applyFont="1" applyFill="1"/>
    <xf numFmtId="7" fontId="17" fillId="7" borderId="30" xfId="1" applyNumberFormat="1" applyFont="1" applyFill="1" applyBorder="1" applyAlignment="1">
      <alignment horizontal="center"/>
    </xf>
    <xf numFmtId="0" fontId="17" fillId="7" borderId="31" xfId="0" applyFont="1" applyFill="1" applyBorder="1"/>
    <xf numFmtId="0" fontId="17" fillId="7" borderId="32" xfId="0" applyFont="1" applyFill="1" applyBorder="1"/>
    <xf numFmtId="0" fontId="17" fillId="7" borderId="30" xfId="0" applyFont="1" applyFill="1" applyBorder="1"/>
    <xf numFmtId="0" fontId="17" fillId="7" borderId="30" xfId="0" applyFont="1" applyFill="1" applyBorder="1" applyAlignment="1">
      <alignment horizontal="center"/>
    </xf>
    <xf numFmtId="0" fontId="17" fillId="7" borderId="22" xfId="0" applyFont="1" applyFill="1" applyBorder="1"/>
    <xf numFmtId="0" fontId="22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0" borderId="0" xfId="0" applyFont="1" applyAlignment="1">
      <alignment horizontal="left" vertical="top" indent="1"/>
    </xf>
    <xf numFmtId="0" fontId="22" fillId="0" borderId="0" xfId="0" applyFont="1" applyAlignment="1">
      <alignment horizontal="right"/>
    </xf>
    <xf numFmtId="0" fontId="0" fillId="0" borderId="0" xfId="0" applyAlignment="1">
      <alignment horizontal="left" vertical="top" indent="1"/>
    </xf>
    <xf numFmtId="0" fontId="25" fillId="0" borderId="0" xfId="3" applyFont="1" applyAlignment="1" applyProtection="1">
      <alignment horizontal="left" vertical="top" indent="1"/>
    </xf>
    <xf numFmtId="0" fontId="11" fillId="0" borderId="0" xfId="0" applyFont="1"/>
    <xf numFmtId="0" fontId="11" fillId="0" borderId="0" xfId="0" applyFont="1" applyAlignment="1">
      <alignment vertical="top"/>
    </xf>
    <xf numFmtId="0" fontId="22" fillId="0" borderId="0" xfId="0" applyFont="1" applyAlignment="1">
      <alignment horizontal="right" indent="1"/>
    </xf>
    <xf numFmtId="0" fontId="23" fillId="0" borderId="0" xfId="0" applyFont="1" applyAlignment="1">
      <alignment horizontal="right"/>
    </xf>
    <xf numFmtId="0" fontId="16" fillId="0" borderId="0" xfId="0" applyFont="1" applyAlignment="1">
      <alignment vertical="top"/>
    </xf>
    <xf numFmtId="7" fontId="11" fillId="0" borderId="5" xfId="1" applyNumberFormat="1" applyFont="1" applyBorder="1" applyAlignment="1" applyProtection="1">
      <alignment horizontal="center" vertical="center"/>
      <protection locked="0"/>
    </xf>
    <xf numFmtId="7" fontId="11" fillId="0" borderId="8" xfId="1" applyNumberFormat="1" applyFont="1" applyBorder="1" applyAlignment="1" applyProtection="1">
      <alignment horizontal="center" vertical="center"/>
      <protection locked="0"/>
    </xf>
    <xf numFmtId="7" fontId="13" fillId="3" borderId="6" xfId="1" applyNumberFormat="1" applyFont="1" applyFill="1" applyBorder="1" applyAlignment="1">
      <alignment horizontal="center" vertical="center"/>
    </xf>
    <xf numFmtId="7" fontId="14" fillId="4" borderId="19" xfId="1" applyNumberFormat="1" applyFont="1" applyFill="1" applyBorder="1" applyAlignment="1">
      <alignment horizontal="center" vertical="center"/>
    </xf>
    <xf numFmtId="7" fontId="13" fillId="3" borderId="16" xfId="1" applyNumberFormat="1" applyFont="1" applyFill="1" applyBorder="1" applyAlignment="1">
      <alignment horizontal="center" vertical="center"/>
    </xf>
    <xf numFmtId="7" fontId="13" fillId="3" borderId="26" xfId="1" applyNumberFormat="1" applyFont="1" applyFill="1" applyBorder="1" applyAlignment="1">
      <alignment horizontal="center" vertical="center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9" fontId="3" fillId="3" borderId="7" xfId="2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/>
    </xf>
    <xf numFmtId="0" fontId="28" fillId="0" borderId="0" xfId="0" applyFont="1" applyAlignment="1">
      <alignment horizontal="right"/>
    </xf>
    <xf numFmtId="0" fontId="29" fillId="8" borderId="33" xfId="3" applyFont="1" applyFill="1" applyBorder="1" applyAlignment="1" applyProtection="1">
      <alignment horizontal="left" vertical="center" indent="1"/>
      <protection locked="0"/>
    </xf>
    <xf numFmtId="0" fontId="30" fillId="11" borderId="33" xfId="3" applyFont="1" applyFill="1" applyBorder="1" applyAlignment="1" applyProtection="1">
      <alignment horizontal="left" vertical="center" indent="1"/>
      <protection locked="0"/>
    </xf>
    <xf numFmtId="0" fontId="31" fillId="9" borderId="33" xfId="3" applyFont="1" applyFill="1" applyBorder="1" applyAlignment="1" applyProtection="1">
      <alignment horizontal="left" vertical="center" indent="1"/>
      <protection locked="0"/>
    </xf>
    <xf numFmtId="0" fontId="31" fillId="10" borderId="33" xfId="3" applyFont="1" applyFill="1" applyBorder="1" applyAlignment="1" applyProtection="1">
      <alignment horizontal="left" vertical="center" indent="1"/>
      <protection locked="0"/>
    </xf>
    <xf numFmtId="0" fontId="34" fillId="0" borderId="0" xfId="0" applyFont="1" applyAlignment="1">
      <alignment horizontal="right" indent="1"/>
    </xf>
    <xf numFmtId="0" fontId="34" fillId="0" borderId="0" xfId="0" applyFont="1"/>
    <xf numFmtId="0" fontId="0" fillId="0" borderId="0" xfId="0" applyAlignment="1">
      <alignment horizontal="left" vertical="top" wrapText="1" indent="1"/>
    </xf>
    <xf numFmtId="0" fontId="6" fillId="4" borderId="17" xfId="0" applyFont="1" applyFill="1" applyBorder="1" applyAlignment="1">
      <alignment horizontal="left" vertical="center" wrapText="1" indent="1"/>
    </xf>
    <xf numFmtId="0" fontId="6" fillId="4" borderId="18" xfId="0" applyFont="1" applyFill="1" applyBorder="1" applyAlignment="1">
      <alignment horizontal="left" vertical="center" wrapText="1" indent="1"/>
    </xf>
    <xf numFmtId="0" fontId="5" fillId="3" borderId="21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left" vertical="center" wrapText="1" indent="1"/>
    </xf>
    <xf numFmtId="0" fontId="5" fillId="3" borderId="24" xfId="0" applyFont="1" applyFill="1" applyBorder="1" applyAlignment="1">
      <alignment horizontal="left" vertical="center" wrapText="1" indent="1"/>
    </xf>
    <xf numFmtId="0" fontId="5" fillId="3" borderId="25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16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left" indent="1"/>
    </xf>
    <xf numFmtId="0" fontId="12" fillId="2" borderId="2" xfId="0" applyFont="1" applyFill="1" applyBorder="1" applyAlignment="1">
      <alignment horizontal="left" inden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6" fillId="0" borderId="0" xfId="0" applyFont="1" applyAlignment="1">
      <alignment horizontal="center"/>
    </xf>
    <xf numFmtId="0" fontId="17" fillId="2" borderId="5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  <dxf>
      <font>
        <b/>
        <i val="0"/>
        <strike val="0"/>
        <color rgb="FFFF0000"/>
      </font>
      <numFmt numFmtId="0" formatCode="General"/>
    </dxf>
  </dxfs>
  <tableStyles count="0" defaultTableStyle="TableStyleMedium2" defaultPivotStyle="PivotStyleLight16"/>
  <colors>
    <mruColors>
      <color rgb="FF00A261"/>
      <color rgb="FFFF5D5D"/>
      <color rgb="FF28262C"/>
      <color rgb="FF03F896"/>
      <color rgb="FF02C677"/>
      <color rgb="FF0067B1"/>
      <color rgb="FF55B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eprd.org?subject=Re:%20MEPRD%20Grant%20Calculations%20Help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18E7-A05C-4E77-970A-503CC5111A40}">
  <sheetPr>
    <tabColor rgb="FFFF0000"/>
    <pageSetUpPr fitToPage="1"/>
  </sheetPr>
  <dimension ref="A1:N41"/>
  <sheetViews>
    <sheetView showGridLines="0" tabSelected="1" zoomScale="115" zoomScaleNormal="115" workbookViewId="0">
      <selection activeCell="D20" sqref="D20"/>
    </sheetView>
  </sheetViews>
  <sheetFormatPr defaultRowHeight="15" x14ac:dyDescent="0.25"/>
  <cols>
    <col min="2" max="2" width="4.42578125" style="79" customWidth="1"/>
    <col min="4" max="4" width="25.7109375" customWidth="1"/>
    <col min="6" max="6" width="35.140625" bestFit="1" customWidth="1"/>
    <col min="8" max="8" width="9.140625" customWidth="1"/>
    <col min="10" max="11" width="9.140625" customWidth="1"/>
    <col min="13" max="13" width="20.85546875" bestFit="1" customWidth="1"/>
    <col min="14" max="14" width="4.7109375" customWidth="1"/>
    <col min="15" max="15" width="31.5703125" bestFit="1" customWidth="1"/>
  </cols>
  <sheetData>
    <row r="1" spans="1:14" ht="15" customHeight="1" x14ac:dyDescent="0.25">
      <c r="A1" s="100" t="s">
        <v>70</v>
      </c>
    </row>
    <row r="2" spans="1:14" ht="18.75" x14ac:dyDescent="0.25">
      <c r="C2" s="90" t="s">
        <v>53</v>
      </c>
      <c r="D2" s="81"/>
      <c r="E2" s="81"/>
      <c r="F2" s="81"/>
      <c r="G2" s="81"/>
      <c r="H2" s="81"/>
      <c r="I2" s="81"/>
      <c r="J2" s="81"/>
      <c r="K2" s="81"/>
    </row>
    <row r="3" spans="1:14" x14ac:dyDescent="0.25">
      <c r="D3" s="81"/>
      <c r="E3" s="81"/>
      <c r="F3" s="81"/>
      <c r="H3" s="81"/>
      <c r="I3" s="81"/>
      <c r="J3" s="81"/>
      <c r="K3" s="81"/>
    </row>
    <row r="4" spans="1:14" x14ac:dyDescent="0.25">
      <c r="B4" s="101" t="s">
        <v>71</v>
      </c>
      <c r="C4" s="82" t="s">
        <v>54</v>
      </c>
      <c r="D4" s="81"/>
      <c r="E4" s="81"/>
      <c r="F4" s="81"/>
      <c r="G4" s="81"/>
      <c r="H4" s="81"/>
      <c r="I4" s="81"/>
      <c r="J4" s="81"/>
      <c r="K4" s="81"/>
    </row>
    <row r="5" spans="1:14" x14ac:dyDescent="0.25">
      <c r="B5" s="83"/>
      <c r="C5" s="84" t="s">
        <v>55</v>
      </c>
      <c r="D5" s="81"/>
      <c r="E5" s="81"/>
      <c r="F5" s="81"/>
      <c r="G5" s="81"/>
      <c r="H5" s="81"/>
      <c r="I5" s="81"/>
      <c r="J5" s="81"/>
      <c r="K5" s="81"/>
    </row>
    <row r="6" spans="1:14" x14ac:dyDescent="0.25">
      <c r="C6" s="81"/>
      <c r="D6" s="81"/>
      <c r="E6" s="81"/>
      <c r="F6" s="81"/>
      <c r="G6" s="81"/>
      <c r="H6" s="81"/>
      <c r="I6" s="81"/>
      <c r="J6" s="81"/>
      <c r="K6" s="81"/>
    </row>
    <row r="7" spans="1:14" x14ac:dyDescent="0.25">
      <c r="B7" s="101" t="s">
        <v>71</v>
      </c>
      <c r="C7" s="82" t="s">
        <v>56</v>
      </c>
      <c r="D7" s="81"/>
      <c r="E7" s="81"/>
      <c r="F7" s="81"/>
      <c r="G7" s="81"/>
      <c r="H7" s="81"/>
      <c r="I7" s="81"/>
      <c r="J7" s="81"/>
      <c r="K7" s="81"/>
    </row>
    <row r="8" spans="1:14" ht="31.5" customHeight="1" x14ac:dyDescent="0.25">
      <c r="B8" s="83"/>
      <c r="C8" s="108" t="s">
        <v>57</v>
      </c>
      <c r="D8" s="108"/>
      <c r="E8" s="108"/>
      <c r="F8" s="108"/>
      <c r="G8" s="108"/>
      <c r="H8" s="81"/>
      <c r="I8" s="81"/>
      <c r="J8" s="81"/>
      <c r="K8" s="81"/>
    </row>
    <row r="9" spans="1:14" x14ac:dyDescent="0.25">
      <c r="C9" s="81"/>
      <c r="D9" s="81"/>
      <c r="E9" s="81"/>
      <c r="F9" s="81"/>
      <c r="G9" s="81"/>
      <c r="H9" s="81"/>
      <c r="I9" s="81"/>
      <c r="J9" s="81"/>
      <c r="K9" s="81"/>
    </row>
    <row r="10" spans="1:14" x14ac:dyDescent="0.25">
      <c r="B10" s="101" t="s">
        <v>71</v>
      </c>
      <c r="C10" s="82" t="s">
        <v>58</v>
      </c>
      <c r="D10" s="81"/>
      <c r="E10" s="81"/>
      <c r="F10" s="81"/>
      <c r="G10" s="81"/>
      <c r="H10" s="81"/>
      <c r="I10" s="81"/>
      <c r="J10" s="81"/>
      <c r="K10" s="81"/>
    </row>
    <row r="11" spans="1:14" ht="3.75" customHeight="1" x14ac:dyDescent="0.25">
      <c r="D11" s="81"/>
      <c r="E11" s="81"/>
      <c r="F11" s="81"/>
      <c r="G11" s="81"/>
      <c r="H11" s="81"/>
      <c r="I11" s="81"/>
      <c r="J11" s="81"/>
      <c r="K11" s="81"/>
    </row>
    <row r="12" spans="1:14" x14ac:dyDescent="0.25">
      <c r="C12" s="84" t="s">
        <v>76</v>
      </c>
      <c r="D12" s="81"/>
      <c r="E12" s="81"/>
      <c r="F12" s="81"/>
      <c r="G12" s="81"/>
      <c r="N12" s="81"/>
    </row>
    <row r="13" spans="1:14" s="86" customFormat="1" ht="7.5" customHeight="1" x14ac:dyDescent="0.25">
      <c r="B13" s="89"/>
      <c r="E13" s="87"/>
      <c r="H13" s="87"/>
      <c r="I13" s="87"/>
      <c r="J13" s="87"/>
      <c r="K13" s="87"/>
    </row>
    <row r="14" spans="1:14" s="86" customFormat="1" ht="15" customHeight="1" x14ac:dyDescent="0.25">
      <c r="B14" s="89"/>
      <c r="C14" s="106" t="s">
        <v>13</v>
      </c>
      <c r="D14" s="102" t="s">
        <v>72</v>
      </c>
      <c r="H14" s="87"/>
      <c r="I14" s="87"/>
      <c r="J14" s="87"/>
      <c r="K14" s="87"/>
    </row>
    <row r="15" spans="1:14" ht="6.75" customHeight="1" x14ac:dyDescent="0.25">
      <c r="B15"/>
      <c r="C15" s="107"/>
    </row>
    <row r="16" spans="1:14" ht="15" customHeight="1" x14ac:dyDescent="0.25">
      <c r="B16"/>
      <c r="C16" s="106" t="s">
        <v>13</v>
      </c>
      <c r="D16" s="103" t="s">
        <v>73</v>
      </c>
    </row>
    <row r="17" spans="2:11" ht="9.9499999999999993" customHeight="1" x14ac:dyDescent="0.25">
      <c r="B17"/>
      <c r="C17" s="88"/>
    </row>
    <row r="18" spans="2:11" x14ac:dyDescent="0.25">
      <c r="C18" s="84" t="s">
        <v>77</v>
      </c>
      <c r="D18" s="81"/>
      <c r="E18" s="81"/>
      <c r="F18" s="81"/>
      <c r="G18" s="81"/>
      <c r="H18" s="81"/>
      <c r="I18" s="81"/>
      <c r="J18" s="81"/>
      <c r="K18" s="81"/>
    </row>
    <row r="19" spans="2:11" ht="7.5" customHeight="1" x14ac:dyDescent="0.25">
      <c r="B19" s="83"/>
      <c r="C19" s="84"/>
      <c r="D19" s="81"/>
      <c r="E19" s="81"/>
      <c r="F19" s="81"/>
      <c r="G19" s="81"/>
      <c r="H19" s="81"/>
      <c r="I19" s="81"/>
      <c r="J19" s="81"/>
      <c r="K19" s="81"/>
    </row>
    <row r="20" spans="2:11" s="86" customFormat="1" ht="15.75" customHeight="1" x14ac:dyDescent="0.25">
      <c r="B20" s="89"/>
      <c r="C20" s="106" t="s">
        <v>13</v>
      </c>
      <c r="D20" s="104" t="s">
        <v>74</v>
      </c>
      <c r="H20" s="87"/>
      <c r="I20" s="87"/>
      <c r="J20" s="87"/>
      <c r="K20" s="87"/>
    </row>
    <row r="21" spans="2:11" ht="6.75" customHeight="1" x14ac:dyDescent="0.25">
      <c r="B21"/>
      <c r="C21" s="107"/>
      <c r="D21" s="86"/>
    </row>
    <row r="22" spans="2:11" ht="15" customHeight="1" x14ac:dyDescent="0.25">
      <c r="B22"/>
      <c r="C22" s="106" t="s">
        <v>13</v>
      </c>
      <c r="D22" s="105" t="s">
        <v>75</v>
      </c>
    </row>
    <row r="23" spans="2:11" ht="9.75" customHeight="1" x14ac:dyDescent="0.25">
      <c r="B23"/>
      <c r="C23" s="106"/>
    </row>
    <row r="24" spans="2:11" ht="18" customHeight="1" x14ac:dyDescent="0.25">
      <c r="B24"/>
      <c r="C24" s="84" t="s">
        <v>78</v>
      </c>
    </row>
    <row r="25" spans="2:11" ht="9.75" customHeight="1" x14ac:dyDescent="0.25">
      <c r="C25" s="80"/>
      <c r="D25" s="81"/>
      <c r="E25" s="81"/>
      <c r="F25" s="81"/>
      <c r="G25" s="81"/>
      <c r="H25" s="81"/>
      <c r="I25" s="81"/>
      <c r="J25" s="81"/>
      <c r="K25" s="81"/>
    </row>
    <row r="26" spans="2:11" x14ac:dyDescent="0.25">
      <c r="B26" s="101" t="s">
        <v>71</v>
      </c>
      <c r="C26" s="82" t="s">
        <v>59</v>
      </c>
      <c r="D26" s="81"/>
      <c r="E26" s="81"/>
      <c r="F26" s="81"/>
      <c r="G26" s="81"/>
      <c r="H26" s="81"/>
      <c r="I26" s="81"/>
      <c r="J26" s="81"/>
      <c r="K26" s="81"/>
    </row>
    <row r="27" spans="2:11" x14ac:dyDescent="0.25">
      <c r="B27" s="83"/>
      <c r="C27" s="84" t="s">
        <v>60</v>
      </c>
      <c r="D27" s="81"/>
      <c r="E27" s="81"/>
      <c r="F27" s="81"/>
      <c r="G27" s="81"/>
      <c r="H27" s="81"/>
      <c r="I27" s="81"/>
      <c r="J27" s="81"/>
      <c r="K27" s="81"/>
    </row>
    <row r="28" spans="2:11" x14ac:dyDescent="0.25">
      <c r="B28" s="83"/>
      <c r="C28" s="85" t="s">
        <v>61</v>
      </c>
      <c r="D28" s="81"/>
      <c r="E28" s="81"/>
      <c r="F28" s="81"/>
      <c r="G28" s="81"/>
      <c r="H28" s="81"/>
      <c r="I28" s="81"/>
      <c r="J28" s="81"/>
      <c r="K28" s="81"/>
    </row>
    <row r="29" spans="2:11" x14ac:dyDescent="0.25">
      <c r="C29" s="81"/>
      <c r="D29" s="81"/>
      <c r="E29" s="81"/>
      <c r="F29" s="81"/>
      <c r="G29" s="81"/>
      <c r="H29" s="81"/>
      <c r="I29" s="81"/>
      <c r="J29" s="81"/>
      <c r="K29" s="81"/>
    </row>
    <row r="30" spans="2:11" x14ac:dyDescent="0.25">
      <c r="C30" s="81"/>
      <c r="D30" s="81"/>
      <c r="E30" s="81"/>
      <c r="F30" s="81"/>
      <c r="G30" s="81"/>
      <c r="H30" s="81"/>
      <c r="I30" s="81"/>
      <c r="J30" s="81"/>
      <c r="K30" s="81"/>
    </row>
    <row r="31" spans="2:11" x14ac:dyDescent="0.25">
      <c r="C31" s="81"/>
      <c r="D31" s="81"/>
      <c r="E31" s="81"/>
      <c r="F31" s="81"/>
      <c r="G31" s="81"/>
      <c r="H31" s="81"/>
      <c r="I31" s="81"/>
      <c r="J31" s="81"/>
      <c r="K31" s="81"/>
    </row>
    <row r="32" spans="2:11" x14ac:dyDescent="0.25">
      <c r="C32" s="81"/>
      <c r="D32" s="81"/>
      <c r="E32" s="81"/>
      <c r="F32" s="81"/>
      <c r="G32" s="81"/>
      <c r="H32" s="81"/>
      <c r="I32" s="81"/>
      <c r="J32" s="81"/>
      <c r="K32" s="81"/>
    </row>
    <row r="33" spans="3:11" x14ac:dyDescent="0.25">
      <c r="C33" s="81"/>
      <c r="D33" s="81"/>
      <c r="E33" s="81"/>
      <c r="F33" s="81"/>
      <c r="G33" s="81"/>
      <c r="H33" s="81"/>
      <c r="I33" s="81"/>
      <c r="J33" s="81"/>
      <c r="K33" s="81"/>
    </row>
    <row r="34" spans="3:11" x14ac:dyDescent="0.25">
      <c r="C34" s="81"/>
      <c r="D34" s="81"/>
      <c r="E34" s="81"/>
      <c r="F34" s="81"/>
      <c r="G34" s="81"/>
      <c r="H34" s="81"/>
      <c r="I34" s="81"/>
      <c r="J34" s="81"/>
      <c r="K34" s="81"/>
    </row>
    <row r="35" spans="3:11" x14ac:dyDescent="0.25">
      <c r="C35" s="81"/>
      <c r="D35" s="81"/>
      <c r="E35" s="81"/>
      <c r="F35" s="81"/>
      <c r="G35" s="81"/>
      <c r="H35" s="81"/>
      <c r="I35" s="81"/>
      <c r="J35" s="81"/>
      <c r="K35" s="81"/>
    </row>
    <row r="36" spans="3:11" x14ac:dyDescent="0.25">
      <c r="C36" s="81"/>
      <c r="D36" s="81"/>
      <c r="E36" s="81"/>
      <c r="F36" s="81"/>
      <c r="G36" s="81"/>
      <c r="H36" s="81"/>
      <c r="I36" s="81"/>
      <c r="J36" s="81"/>
      <c r="K36" s="81"/>
    </row>
    <row r="37" spans="3:11" x14ac:dyDescent="0.25">
      <c r="C37" s="81"/>
      <c r="D37" s="81"/>
      <c r="E37" s="81"/>
      <c r="F37" s="81"/>
      <c r="G37" s="81"/>
      <c r="H37" s="81"/>
      <c r="I37" s="81"/>
      <c r="J37" s="81"/>
      <c r="K37" s="81"/>
    </row>
    <row r="38" spans="3:11" x14ac:dyDescent="0.25">
      <c r="C38" s="81"/>
      <c r="D38" s="81"/>
      <c r="E38" s="81"/>
      <c r="F38" s="81"/>
      <c r="G38" s="81"/>
      <c r="H38" s="81"/>
      <c r="I38" s="81"/>
      <c r="J38" s="81"/>
      <c r="K38" s="81"/>
    </row>
    <row r="39" spans="3:11" x14ac:dyDescent="0.25">
      <c r="C39" s="81"/>
      <c r="D39" s="81"/>
      <c r="E39" s="81"/>
      <c r="F39" s="81"/>
      <c r="G39" s="81"/>
      <c r="H39" s="81"/>
      <c r="I39" s="81"/>
      <c r="J39" s="81"/>
      <c r="K39" s="81"/>
    </row>
    <row r="40" spans="3:11" x14ac:dyDescent="0.25">
      <c r="C40" s="81"/>
      <c r="D40" s="81"/>
      <c r="E40" s="81"/>
      <c r="F40" s="81"/>
      <c r="G40" s="81"/>
      <c r="H40" s="81"/>
      <c r="I40" s="81"/>
      <c r="J40" s="81"/>
      <c r="K40" s="81"/>
    </row>
    <row r="41" spans="3:11" x14ac:dyDescent="0.25">
      <c r="C41" s="81"/>
      <c r="D41" s="81"/>
      <c r="E41" s="81"/>
      <c r="F41" s="81"/>
      <c r="G41" s="81"/>
      <c r="H41" s="81"/>
      <c r="I41" s="81"/>
      <c r="J41" s="81"/>
      <c r="K41" s="81"/>
    </row>
  </sheetData>
  <sheetProtection algorithmName="SHA-512" hashValue="6mCJbNYvxOpfYUmCOYZKMaXTJRDXs+u7LbD7U337FpM4aYWyF+vq+oNDPWOzPnug9jcS7G2IwoAWjPsKfJMpng==" saltValue="cA/gjvT9KH7SAw4rYd7AdQ==" spinCount="100000" sheet="1" objects="1" scenarios="1" selectLockedCells="1"/>
  <mergeCells count="1">
    <mergeCell ref="C8:G8"/>
  </mergeCells>
  <hyperlinks>
    <hyperlink ref="C28" r:id="rId1" tooltip="Click here to send us a message." xr:uid="{C110255E-5EF9-4A38-B030-2A0581A84096}"/>
    <hyperlink ref="D14" location="'Trail ▸ Standard'!A1" display="Trail Project (Standard)" xr:uid="{7020298F-1204-4818-862B-10829A60FF6E}"/>
    <hyperlink ref="D16" location="'Park ▸ Standard'!A1" display="Park / Non-Trail Project (Standard)" xr:uid="{541D33C1-8BB2-4151-AD95-B0C1C7E15C2E}"/>
    <hyperlink ref="D20" location="'Trail ▸ Rural &amp; Disadvantaged'!A1" display="Trail Project (Rural/Disadv.)" xr:uid="{20D8CAB8-DC48-4F16-940F-CAF05AEA13C3}"/>
    <hyperlink ref="D22" location="'Park ▸ Rural &amp; Disadvantaged'!A1" display="Park / Non-Trail Project (Rural/Disadv.)" xr:uid="{455DE358-FC28-4701-9AA0-06C06A40971D}"/>
  </hyperlinks>
  <pageMargins left="0.7" right="0.7" top="0.75" bottom="0.75" header="0.3" footer="0.3"/>
  <pageSetup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3B3D-B951-48C5-BE95-98190872A1DD}">
  <sheetPr>
    <tabColor rgb="FF0067B1"/>
    <pageSetUpPr fitToPage="1"/>
  </sheetPr>
  <dimension ref="A2:F29"/>
  <sheetViews>
    <sheetView showGridLines="0" zoomScaleNormal="100" workbookViewId="0">
      <selection activeCell="D8" sqref="D8"/>
    </sheetView>
  </sheetViews>
  <sheetFormatPr defaultRowHeight="15" x14ac:dyDescent="0.25"/>
  <cols>
    <col min="2" max="2" width="7" bestFit="1" customWidth="1"/>
    <col min="3" max="3" width="60.7109375" customWidth="1"/>
    <col min="4" max="4" width="14.5703125" customWidth="1"/>
    <col min="5" max="5" width="12.140625" style="8" customWidth="1"/>
    <col min="6" max="6" width="56.7109375" style="3" customWidth="1"/>
  </cols>
  <sheetData>
    <row r="2" spans="2:6" x14ac:dyDescent="0.25">
      <c r="B2" s="118" t="s">
        <v>0</v>
      </c>
      <c r="C2" s="118"/>
      <c r="D2" s="118"/>
      <c r="E2" s="118"/>
      <c r="F2" s="118"/>
    </row>
    <row r="3" spans="2:6" x14ac:dyDescent="0.25">
      <c r="B3" s="119" t="s">
        <v>38</v>
      </c>
      <c r="C3" s="119"/>
      <c r="D3" s="119"/>
      <c r="E3" s="119"/>
      <c r="F3" s="119"/>
    </row>
    <row r="4" spans="2:6" x14ac:dyDescent="0.25">
      <c r="B4" s="1"/>
      <c r="C4" s="1"/>
      <c r="D4" s="1"/>
      <c r="E4" s="1"/>
      <c r="F4" s="1"/>
    </row>
    <row r="5" spans="2:6" ht="15" customHeight="1" thickBot="1" x14ac:dyDescent="0.3">
      <c r="B5" s="120"/>
      <c r="C5" s="120"/>
      <c r="D5" s="120"/>
      <c r="E5" s="120"/>
      <c r="F5" s="120"/>
    </row>
    <row r="6" spans="2:6" x14ac:dyDescent="0.25">
      <c r="B6" s="121" t="s">
        <v>1</v>
      </c>
      <c r="C6" s="122"/>
      <c r="D6" s="23" t="s">
        <v>2</v>
      </c>
      <c r="E6" s="24" t="s">
        <v>3</v>
      </c>
      <c r="F6"/>
    </row>
    <row r="7" spans="2:6" s="15" customFormat="1" ht="18" customHeight="1" x14ac:dyDescent="0.25">
      <c r="B7" s="25" t="s">
        <v>4</v>
      </c>
      <c r="C7" s="17" t="s">
        <v>64</v>
      </c>
      <c r="D7" s="97">
        <v>0</v>
      </c>
      <c r="E7" s="98">
        <f>IFERROR(D7/D7,0)</f>
        <v>0</v>
      </c>
      <c r="F7" s="16"/>
    </row>
    <row r="8" spans="2:6" ht="36" customHeight="1" x14ac:dyDescent="0.25">
      <c r="B8" s="25" t="s">
        <v>5</v>
      </c>
      <c r="C8" s="4" t="s">
        <v>67</v>
      </c>
      <c r="D8" s="91">
        <v>0</v>
      </c>
      <c r="E8" s="2">
        <f>IFERROR(D8/D7,0)</f>
        <v>0</v>
      </c>
    </row>
    <row r="9" spans="2:6" ht="36" customHeight="1" thickBot="1" x14ac:dyDescent="0.3">
      <c r="B9" s="25" t="s">
        <v>5</v>
      </c>
      <c r="C9" s="4" t="s">
        <v>69</v>
      </c>
      <c r="D9" s="92">
        <v>0</v>
      </c>
      <c r="E9" s="5">
        <f>IFERROR(D9/D7,0)</f>
        <v>0</v>
      </c>
    </row>
    <row r="10" spans="2:6" ht="15.75" thickBot="1" x14ac:dyDescent="0.3">
      <c r="B10" s="26" t="s">
        <v>6</v>
      </c>
      <c r="C10" s="6" t="s">
        <v>7</v>
      </c>
      <c r="D10" s="7"/>
    </row>
    <row r="11" spans="2:6" ht="15.75" thickBot="1" x14ac:dyDescent="0.3">
      <c r="C11" s="9"/>
      <c r="D11" s="7"/>
    </row>
    <row r="12" spans="2:6" ht="15.75" thickBot="1" x14ac:dyDescent="0.3">
      <c r="B12" s="123"/>
      <c r="C12" s="124"/>
      <c r="D12" s="20" t="s">
        <v>2</v>
      </c>
      <c r="E12" s="21" t="s">
        <v>3</v>
      </c>
      <c r="F12" s="22" t="s">
        <v>8</v>
      </c>
    </row>
    <row r="13" spans="2:6" s="15" customFormat="1" ht="33" customHeight="1" x14ac:dyDescent="0.25">
      <c r="B13" s="116" t="s">
        <v>9</v>
      </c>
      <c r="C13" s="117"/>
      <c r="D13" s="93">
        <f>MAX(0, MIN(0.4*D7, 300000, D7-D8-D9, (2/3)*(D9+(D7-D8-D9))))</f>
        <v>0</v>
      </c>
      <c r="E13" s="10">
        <f>IFERROR(D13/D7,0)</f>
        <v>0</v>
      </c>
      <c r="F13" s="99" t="str">
        <f>IF(D13&lt;=0,"The total project cost is already fully covered by other funding sources and, therefore, does not qualify for an MEPRD grant.",IF(D13=300000,"MEPRD's maximum award is $300,000.",IF(((D7*0.4)&lt;(D7-D8)*2/3),"MEPRD's maximum award is 40% of the Total Project Cost.","MEPRD's award is 2x the applicant's required local match.")))</f>
        <v>The total project cost is already fully covered by other funding sources and, therefore, does not qualify for an MEPRD grant.</v>
      </c>
    </row>
    <row r="14" spans="2:6" ht="48.75" hidden="1" customHeight="1" x14ac:dyDescent="0.25">
      <c r="B14" s="109" t="s">
        <v>10</v>
      </c>
      <c r="C14" s="110"/>
      <c r="D14" s="94">
        <f>D13*0.5</f>
        <v>0</v>
      </c>
      <c r="E14" s="29">
        <f>IFERROR(D14/D7,0)</f>
        <v>0</v>
      </c>
      <c r="F14" s="30" t="str">
        <f>IF(D14=0,"Based on the information provided, the state/federal or nonprofit funding sources reported above are expected to fully satisfy your required cost share.",IF(D14&gt;0,"50% of MEPRD's Award"))</f>
        <v>Based on the information provided, the state/federal or nonprofit funding sources reported above are expected to fully satisfy your required cost share.</v>
      </c>
    </row>
    <row r="15" spans="2:6" ht="51" customHeight="1" x14ac:dyDescent="0.25">
      <c r="B15" s="111" t="s">
        <v>62</v>
      </c>
      <c r="C15" s="112"/>
      <c r="D15" s="95">
        <f>MAX(0, (0.5 * D13) - D9)</f>
        <v>0</v>
      </c>
      <c r="E15" s="11">
        <f>IFERROR(D15/D7,0)</f>
        <v>0</v>
      </c>
      <c r="F15" s="12" t="str">
        <f>IF(D15=0,"Based on the information provided, the state/federal or nonprofit funding sources reported above are expected to fully satisfy your minimum required cost share.",IF(D14&gt;0,"Equals Minimum Required Cost Share - State/Federal Grants"))</f>
        <v>Based on the information provided, the state/federal or nonprofit funding sources reported above are expected to fully satisfy your minimum required cost share.</v>
      </c>
    </row>
    <row r="16" spans="2:6" ht="51" customHeight="1" thickBot="1" x14ac:dyDescent="0.3">
      <c r="B16" s="113" t="s">
        <v>63</v>
      </c>
      <c r="C16" s="114"/>
      <c r="D16" s="96">
        <f>MAX(0, D7 - D8 - D9 - D13 - D15)</f>
        <v>0</v>
      </c>
      <c r="E16" s="13">
        <f>IFERROR(D16/D7,0)</f>
        <v>0</v>
      </c>
      <c r="F16" s="14" t="str">
        <f>IF(D16&lt;=0,"No Additional Contribution Expected", "Equals Total Project Cost - Local Grants/Funds - State/Federal and Nonprofit Grants/Funds - Residual Cost Share")</f>
        <v>No Additional Contribution Expected</v>
      </c>
    </row>
    <row r="19" spans="1:6" x14ac:dyDescent="0.25">
      <c r="B19" s="115" t="s">
        <v>11</v>
      </c>
      <c r="C19" s="115"/>
      <c r="D19" s="115"/>
      <c r="E19" s="115"/>
      <c r="F19" s="27" t="s">
        <v>12</v>
      </c>
    </row>
    <row r="20" spans="1:6" x14ac:dyDescent="0.25">
      <c r="A20" s="18" t="s">
        <v>13</v>
      </c>
      <c r="B20" s="126" t="s">
        <v>14</v>
      </c>
      <c r="C20" s="126"/>
      <c r="D20" s="126"/>
      <c r="E20" s="18" t="s">
        <v>13</v>
      </c>
      <c r="F20" s="28" t="s">
        <v>15</v>
      </c>
    </row>
    <row r="21" spans="1:6" x14ac:dyDescent="0.25">
      <c r="A21" s="18" t="s">
        <v>13</v>
      </c>
      <c r="B21" s="126" t="s">
        <v>39</v>
      </c>
      <c r="C21" s="126"/>
      <c r="D21" s="126"/>
      <c r="E21" s="18" t="s">
        <v>13</v>
      </c>
      <c r="F21" s="28" t="s">
        <v>16</v>
      </c>
    </row>
    <row r="22" spans="1:6" x14ac:dyDescent="0.25">
      <c r="A22" s="18" t="s">
        <v>13</v>
      </c>
      <c r="B22" s="126" t="s">
        <v>17</v>
      </c>
      <c r="C22" s="126"/>
      <c r="D22" s="126"/>
      <c r="E22" s="18" t="s">
        <v>13</v>
      </c>
      <c r="F22" s="28" t="s">
        <v>18</v>
      </c>
    </row>
    <row r="23" spans="1:6" x14ac:dyDescent="0.25">
      <c r="A23" s="18" t="s">
        <v>13</v>
      </c>
      <c r="B23" s="126" t="s">
        <v>19</v>
      </c>
      <c r="C23" s="126"/>
      <c r="D23" s="126"/>
      <c r="E23" s="18" t="s">
        <v>13</v>
      </c>
      <c r="F23" s="28" t="s">
        <v>20</v>
      </c>
    </row>
    <row r="24" spans="1:6" x14ac:dyDescent="0.25">
      <c r="A24" s="18" t="s">
        <v>13</v>
      </c>
      <c r="B24" s="126" t="s">
        <v>21</v>
      </c>
      <c r="C24" s="126"/>
      <c r="D24" s="126"/>
      <c r="E24" s="28"/>
      <c r="F24" s="19"/>
    </row>
    <row r="25" spans="1:6" x14ac:dyDescent="0.25">
      <c r="A25" s="18" t="s">
        <v>13</v>
      </c>
      <c r="B25" s="126" t="s">
        <v>22</v>
      </c>
      <c r="C25" s="126"/>
      <c r="D25" s="126"/>
      <c r="E25" s="28"/>
      <c r="F25" s="15"/>
    </row>
    <row r="27" spans="1:6" x14ac:dyDescent="0.25">
      <c r="B27" s="115" t="s">
        <v>23</v>
      </c>
      <c r="C27" s="115"/>
      <c r="D27" s="115"/>
      <c r="E27" s="115"/>
      <c r="F27" s="115"/>
    </row>
    <row r="28" spans="1:6" x14ac:dyDescent="0.25">
      <c r="A28" s="18" t="s">
        <v>24</v>
      </c>
      <c r="B28" s="125" t="s">
        <v>25</v>
      </c>
      <c r="C28" s="125"/>
      <c r="D28" s="125"/>
      <c r="E28" s="125"/>
      <c r="F28" s="125"/>
    </row>
    <row r="29" spans="1:6" x14ac:dyDescent="0.25">
      <c r="A29" s="18" t="s">
        <v>24</v>
      </c>
      <c r="B29" s="125" t="s">
        <v>26</v>
      </c>
      <c r="C29" s="125"/>
      <c r="D29" s="125"/>
      <c r="E29" s="125"/>
      <c r="F29" s="125"/>
    </row>
  </sheetData>
  <sheetProtection algorithmName="SHA-512" hashValue="QOjRBlO3Nt7AOUQHcGwkfF2bhApkZqSj7Sbk1GvEoalbO5rX0xvDnDajqmHc82ytyEorQ5Me/ibb+ZTOPNPDsg==" saltValue="mnO6qxOeFlMAo6X2ZyvIAg==" spinCount="100000" sheet="1" selectLockedCells="1"/>
  <mergeCells count="19">
    <mergeCell ref="B29:F29"/>
    <mergeCell ref="B20:D20"/>
    <mergeCell ref="B21:D21"/>
    <mergeCell ref="B22:D22"/>
    <mergeCell ref="B23:D23"/>
    <mergeCell ref="B24:D24"/>
    <mergeCell ref="B25:D25"/>
    <mergeCell ref="B27:F27"/>
    <mergeCell ref="B28:F28"/>
    <mergeCell ref="B2:F2"/>
    <mergeCell ref="B3:F3"/>
    <mergeCell ref="B5:F5"/>
    <mergeCell ref="B6:C6"/>
    <mergeCell ref="B12:C12"/>
    <mergeCell ref="B14:C14"/>
    <mergeCell ref="B15:C15"/>
    <mergeCell ref="B16:C16"/>
    <mergeCell ref="B19:E19"/>
    <mergeCell ref="B13:C13"/>
  </mergeCells>
  <conditionalFormatting sqref="F13:F16">
    <cfRule type="expression" dxfId="3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03E9-F9A3-42AC-8F75-E681F8EA1DD1}">
  <sheetPr>
    <tabColor rgb="FF55BCEB"/>
    <pageSetUpPr fitToPage="1"/>
  </sheetPr>
  <dimension ref="A2:F29"/>
  <sheetViews>
    <sheetView showGridLines="0" zoomScaleNormal="100" workbookViewId="0">
      <selection activeCell="D7" sqref="D7"/>
    </sheetView>
  </sheetViews>
  <sheetFormatPr defaultRowHeight="15" x14ac:dyDescent="0.25"/>
  <cols>
    <col min="2" max="2" width="7" bestFit="1" customWidth="1"/>
    <col min="3" max="3" width="60.7109375" customWidth="1"/>
    <col min="4" max="4" width="14.5703125" customWidth="1"/>
    <col min="5" max="5" width="12.140625" style="8" customWidth="1"/>
    <col min="6" max="6" width="56.7109375" style="3" customWidth="1"/>
  </cols>
  <sheetData>
    <row r="2" spans="2:6" x14ac:dyDescent="0.25">
      <c r="B2" s="118" t="s">
        <v>0</v>
      </c>
      <c r="C2" s="118"/>
      <c r="D2" s="118"/>
      <c r="E2" s="118"/>
      <c r="F2" s="118"/>
    </row>
    <row r="3" spans="2:6" x14ac:dyDescent="0.25">
      <c r="B3" s="119" t="s">
        <v>35</v>
      </c>
      <c r="C3" s="119"/>
      <c r="D3" s="119"/>
      <c r="E3" s="119"/>
      <c r="F3" s="119"/>
    </row>
    <row r="4" spans="2:6" x14ac:dyDescent="0.25">
      <c r="B4" s="1"/>
      <c r="C4" s="1"/>
      <c r="D4" s="1"/>
      <c r="E4" s="1"/>
      <c r="F4" s="1"/>
    </row>
    <row r="5" spans="2:6" ht="15" customHeight="1" thickBot="1" x14ac:dyDescent="0.3">
      <c r="B5" s="120"/>
      <c r="C5" s="120"/>
      <c r="D5" s="120"/>
      <c r="E5" s="120"/>
      <c r="F5" s="120"/>
    </row>
    <row r="6" spans="2:6" x14ac:dyDescent="0.25">
      <c r="B6" s="121" t="s">
        <v>1</v>
      </c>
      <c r="C6" s="122"/>
      <c r="D6" s="23" t="s">
        <v>2</v>
      </c>
      <c r="E6" s="24" t="s">
        <v>3</v>
      </c>
      <c r="F6"/>
    </row>
    <row r="7" spans="2:6" s="15" customFormat="1" ht="18" customHeight="1" x14ac:dyDescent="0.25">
      <c r="B7" s="25" t="s">
        <v>4</v>
      </c>
      <c r="C7" s="17" t="s">
        <v>64</v>
      </c>
      <c r="D7" s="97">
        <v>0</v>
      </c>
      <c r="E7" s="98">
        <f>IFERROR(D7/D7,0)</f>
        <v>0</v>
      </c>
      <c r="F7" s="16"/>
    </row>
    <row r="8" spans="2:6" ht="36" customHeight="1" x14ac:dyDescent="0.25">
      <c r="B8" s="25" t="s">
        <v>5</v>
      </c>
      <c r="C8" s="4" t="s">
        <v>67</v>
      </c>
      <c r="D8" s="91">
        <v>0</v>
      </c>
      <c r="E8" s="2">
        <f>IFERROR(D8/D7,0)</f>
        <v>0</v>
      </c>
    </row>
    <row r="9" spans="2:6" ht="36" customHeight="1" thickBot="1" x14ac:dyDescent="0.3">
      <c r="B9" s="25" t="s">
        <v>5</v>
      </c>
      <c r="C9" s="4" t="s">
        <v>68</v>
      </c>
      <c r="D9" s="92">
        <v>0</v>
      </c>
      <c r="E9" s="5">
        <f>IFERROR(D9/D7,0)</f>
        <v>0</v>
      </c>
    </row>
    <row r="10" spans="2:6" ht="15.75" thickBot="1" x14ac:dyDescent="0.3">
      <c r="B10" s="26" t="s">
        <v>6</v>
      </c>
      <c r="C10" s="6" t="s">
        <v>7</v>
      </c>
      <c r="D10" s="7"/>
    </row>
    <row r="11" spans="2:6" ht="15.75" thickBot="1" x14ac:dyDescent="0.3">
      <c r="C11" s="9"/>
      <c r="D11" s="7"/>
    </row>
    <row r="12" spans="2:6" ht="15.75" thickBot="1" x14ac:dyDescent="0.3">
      <c r="B12" s="123"/>
      <c r="C12" s="124"/>
      <c r="D12" s="20" t="s">
        <v>2</v>
      </c>
      <c r="E12" s="21" t="s">
        <v>3</v>
      </c>
      <c r="F12" s="22" t="s">
        <v>8</v>
      </c>
    </row>
    <row r="13" spans="2:6" s="15" customFormat="1" ht="33" customHeight="1" x14ac:dyDescent="0.25">
      <c r="B13" s="116" t="s">
        <v>9</v>
      </c>
      <c r="C13" s="117"/>
      <c r="D13" s="93">
        <f>MAX(0, MIN(0.4*D7, 300000, D7-D8-D9, 0.8*(D9+(D7-D8-D9))))</f>
        <v>0</v>
      </c>
      <c r="E13" s="10">
        <f>IFERROR(D13/D7,0)</f>
        <v>0</v>
      </c>
      <c r="F13" s="99" t="str">
        <f>IF(D13&lt;=0,"The total project cost is already fully covered by other funding sources and, therefore, does not qualify for an MEPRD grant.",IF(D13=300000,"MEPRD's maximum award is $300,000.",IF(((D7*0.4)&lt;(D7-D8)*2/3),"MEPRD's maximum award is 40% of the Total Project Cost.","MEPRD's award is 4x the applicant's required local match.")))</f>
        <v>The total project cost is already fully covered by other funding sources and, therefore, does not qualify for an MEPRD grant.</v>
      </c>
    </row>
    <row r="14" spans="2:6" ht="48.75" hidden="1" customHeight="1" x14ac:dyDescent="0.25">
      <c r="B14" s="109" t="s">
        <v>10</v>
      </c>
      <c r="C14" s="110"/>
      <c r="D14" s="94">
        <f>D13*0.25</f>
        <v>0</v>
      </c>
      <c r="E14" s="29">
        <f>IFERROR(D14/D7,0)</f>
        <v>0</v>
      </c>
      <c r="F14" s="30" t="str">
        <f>IF(D14=0,"Based on the information provided, the state/federal or nonprofit funding sources reported above are expected to fully satisfy your required cost share.",IF(D14&gt;0,"25% of MEPRD's Award"))</f>
        <v>Based on the information provided, the state/federal or nonprofit funding sources reported above are expected to fully satisfy your required cost share.</v>
      </c>
    </row>
    <row r="15" spans="2:6" ht="51" customHeight="1" x14ac:dyDescent="0.25">
      <c r="B15" s="111" t="s">
        <v>62</v>
      </c>
      <c r="C15" s="112"/>
      <c r="D15" s="95">
        <f>MAX(0, (0.25 * D13) - D9)</f>
        <v>0</v>
      </c>
      <c r="E15" s="11">
        <f>IFERROR(D15/D7,0)</f>
        <v>0</v>
      </c>
      <c r="F15" s="12" t="str">
        <f>IF(D15=0,"Based on the information provided, the state/federal or nonprofit funding sources reported above are expected to fully satisfy your minimum required cost share.",IF(D14&gt;0,"Equals Minimum Required Cost Share - State/Federal Grants"))</f>
        <v>Based on the information provided, the state/federal or nonprofit funding sources reported above are expected to fully satisfy your minimum required cost share.</v>
      </c>
    </row>
    <row r="16" spans="2:6" ht="51" customHeight="1" thickBot="1" x14ac:dyDescent="0.3">
      <c r="B16" s="113" t="s">
        <v>63</v>
      </c>
      <c r="C16" s="114"/>
      <c r="D16" s="96">
        <f>MAX(0, D7 - D8 - D9 - D13 - D15)</f>
        <v>0</v>
      </c>
      <c r="E16" s="13">
        <f>IFERROR(D16/D7,0)</f>
        <v>0</v>
      </c>
      <c r="F16" s="14" t="str">
        <f>IF(D16&lt;=0,"No Additional Contribution Expected", "Equals Total Project Cost - Local Grants/Funds - State/Federal and Nonprofit Grants/Funds - Residual Cost Share")</f>
        <v>No Additional Contribution Expected</v>
      </c>
    </row>
    <row r="19" spans="1:6" x14ac:dyDescent="0.25">
      <c r="B19" s="115" t="s">
        <v>11</v>
      </c>
      <c r="C19" s="115"/>
      <c r="D19" s="115"/>
      <c r="E19" s="115"/>
      <c r="F19" s="27" t="s">
        <v>12</v>
      </c>
    </row>
    <row r="20" spans="1:6" x14ac:dyDescent="0.25">
      <c r="A20" s="18" t="s">
        <v>13</v>
      </c>
      <c r="B20" s="126" t="s">
        <v>36</v>
      </c>
      <c r="C20" s="126"/>
      <c r="D20" s="126"/>
      <c r="E20" s="18" t="s">
        <v>13</v>
      </c>
      <c r="F20" s="28" t="s">
        <v>15</v>
      </c>
    </row>
    <row r="21" spans="1:6" x14ac:dyDescent="0.25">
      <c r="A21" s="18" t="s">
        <v>13</v>
      </c>
      <c r="B21" s="126" t="s">
        <v>37</v>
      </c>
      <c r="C21" s="126"/>
      <c r="D21" s="126"/>
      <c r="E21" s="18" t="s">
        <v>13</v>
      </c>
      <c r="F21" s="28" t="s">
        <v>16</v>
      </c>
    </row>
    <row r="22" spans="1:6" x14ac:dyDescent="0.25">
      <c r="A22" s="18" t="s">
        <v>13</v>
      </c>
      <c r="B22" s="126" t="s">
        <v>17</v>
      </c>
      <c r="C22" s="126"/>
      <c r="D22" s="126"/>
      <c r="E22" s="18" t="s">
        <v>13</v>
      </c>
      <c r="F22" s="28" t="s">
        <v>18</v>
      </c>
    </row>
    <row r="23" spans="1:6" x14ac:dyDescent="0.25">
      <c r="A23" s="18" t="s">
        <v>13</v>
      </c>
      <c r="B23" s="126" t="s">
        <v>19</v>
      </c>
      <c r="C23" s="126"/>
      <c r="D23" s="126"/>
      <c r="E23" s="18" t="s">
        <v>13</v>
      </c>
      <c r="F23" s="28" t="s">
        <v>20</v>
      </c>
    </row>
    <row r="24" spans="1:6" x14ac:dyDescent="0.25">
      <c r="A24" s="18" t="s">
        <v>13</v>
      </c>
      <c r="B24" s="126" t="s">
        <v>21</v>
      </c>
      <c r="C24" s="126"/>
      <c r="D24" s="126"/>
      <c r="E24" s="28"/>
      <c r="F24" s="19"/>
    </row>
    <row r="25" spans="1:6" x14ac:dyDescent="0.25">
      <c r="A25" s="18" t="s">
        <v>13</v>
      </c>
      <c r="B25" s="126" t="s">
        <v>22</v>
      </c>
      <c r="C25" s="126"/>
      <c r="D25" s="126"/>
      <c r="E25" s="28"/>
      <c r="F25" s="15"/>
    </row>
    <row r="27" spans="1:6" x14ac:dyDescent="0.25">
      <c r="B27" s="115" t="s">
        <v>23</v>
      </c>
      <c r="C27" s="115"/>
      <c r="D27" s="115"/>
      <c r="E27" s="115"/>
      <c r="F27" s="115"/>
    </row>
    <row r="28" spans="1:6" x14ac:dyDescent="0.25">
      <c r="A28" s="18" t="s">
        <v>24</v>
      </c>
      <c r="B28" s="125" t="s">
        <v>25</v>
      </c>
      <c r="C28" s="125"/>
      <c r="D28" s="125"/>
      <c r="E28" s="125"/>
      <c r="F28" s="125"/>
    </row>
    <row r="29" spans="1:6" x14ac:dyDescent="0.25">
      <c r="A29" s="18" t="s">
        <v>24</v>
      </c>
      <c r="B29" s="125" t="s">
        <v>26</v>
      </c>
      <c r="C29" s="125"/>
      <c r="D29" s="125"/>
      <c r="E29" s="125"/>
      <c r="F29" s="125"/>
    </row>
  </sheetData>
  <sheetProtection algorithmName="SHA-512" hashValue="Bq3qDh49fAZGkAiBnotQ/6K4mtNPaCBvxn65gD2RJ0HC2vJmi/uH2vpInPmNRICW/e3JAgQD/df3k8DFqA2n3w==" saltValue="vVTkTfSWNEQ1VJOgUQKQ7g==" spinCount="100000" sheet="1" selectLockedCells="1"/>
  <mergeCells count="19">
    <mergeCell ref="B29:F29"/>
    <mergeCell ref="B22:D22"/>
    <mergeCell ref="B23:D23"/>
    <mergeCell ref="B24:D24"/>
    <mergeCell ref="B25:D25"/>
    <mergeCell ref="B27:F27"/>
    <mergeCell ref="B28:F28"/>
    <mergeCell ref="B21:D21"/>
    <mergeCell ref="B2:F2"/>
    <mergeCell ref="B3:F3"/>
    <mergeCell ref="B5:F5"/>
    <mergeCell ref="B6:C6"/>
    <mergeCell ref="B12:C12"/>
    <mergeCell ref="B13:C13"/>
    <mergeCell ref="B14:C14"/>
    <mergeCell ref="B15:C15"/>
    <mergeCell ref="B16:C16"/>
    <mergeCell ref="B19:E19"/>
    <mergeCell ref="B20:D20"/>
  </mergeCells>
  <conditionalFormatting sqref="F13:F16">
    <cfRule type="expression" dxfId="2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C7CF-A1A5-43D6-97EC-082A506BD142}">
  <sheetPr>
    <tabColor rgb="FF02C677"/>
    <pageSetUpPr fitToPage="1"/>
  </sheetPr>
  <dimension ref="A2:F29"/>
  <sheetViews>
    <sheetView showGridLines="0" zoomScaleNormal="100" workbookViewId="0">
      <selection activeCell="D7" sqref="D7"/>
    </sheetView>
  </sheetViews>
  <sheetFormatPr defaultRowHeight="15" x14ac:dyDescent="0.25"/>
  <cols>
    <col min="2" max="2" width="7" bestFit="1" customWidth="1"/>
    <col min="3" max="3" width="60.7109375" customWidth="1"/>
    <col min="4" max="4" width="14.5703125" customWidth="1"/>
    <col min="5" max="5" width="12.140625" style="8" customWidth="1"/>
    <col min="6" max="6" width="56.7109375" style="3" customWidth="1"/>
  </cols>
  <sheetData>
    <row r="2" spans="2:6" x14ac:dyDescent="0.25">
      <c r="B2" s="118" t="s">
        <v>0</v>
      </c>
      <c r="C2" s="118"/>
      <c r="D2" s="118"/>
      <c r="E2" s="118"/>
      <c r="F2" s="118"/>
    </row>
    <row r="3" spans="2:6" x14ac:dyDescent="0.25">
      <c r="B3" s="119" t="s">
        <v>30</v>
      </c>
      <c r="C3" s="119"/>
      <c r="D3" s="119"/>
      <c r="E3" s="119"/>
      <c r="F3" s="119"/>
    </row>
    <row r="4" spans="2:6" x14ac:dyDescent="0.25">
      <c r="B4" s="1"/>
      <c r="C4" s="1"/>
      <c r="D4" s="1"/>
      <c r="E4" s="1"/>
      <c r="F4" s="1"/>
    </row>
    <row r="5" spans="2:6" ht="15" customHeight="1" thickBot="1" x14ac:dyDescent="0.3">
      <c r="B5" s="120"/>
      <c r="C5" s="120"/>
      <c r="D5" s="120"/>
      <c r="E5" s="120"/>
      <c r="F5" s="120"/>
    </row>
    <row r="6" spans="2:6" x14ac:dyDescent="0.25">
      <c r="B6" s="121" t="s">
        <v>1</v>
      </c>
      <c r="C6" s="122"/>
      <c r="D6" s="23" t="s">
        <v>2</v>
      </c>
      <c r="E6" s="24" t="s">
        <v>3</v>
      </c>
      <c r="F6"/>
    </row>
    <row r="7" spans="2:6" s="15" customFormat="1" ht="18" customHeight="1" x14ac:dyDescent="0.25">
      <c r="B7" s="25" t="s">
        <v>4</v>
      </c>
      <c r="C7" s="17" t="s">
        <v>64</v>
      </c>
      <c r="D7" s="97">
        <v>0</v>
      </c>
      <c r="E7" s="98">
        <f>IFERROR(D7/D7,0)</f>
        <v>0</v>
      </c>
      <c r="F7" s="16"/>
    </row>
    <row r="8" spans="2:6" ht="36" customHeight="1" x14ac:dyDescent="0.25">
      <c r="B8" s="25" t="s">
        <v>5</v>
      </c>
      <c r="C8" s="4" t="s">
        <v>65</v>
      </c>
      <c r="D8" s="91">
        <v>0</v>
      </c>
      <c r="E8" s="2">
        <f>IFERROR(D8/D7,0)</f>
        <v>0</v>
      </c>
    </row>
    <row r="9" spans="2:6" ht="36" customHeight="1" thickBot="1" x14ac:dyDescent="0.3">
      <c r="B9" s="25" t="s">
        <v>5</v>
      </c>
      <c r="C9" s="4" t="s">
        <v>66</v>
      </c>
      <c r="D9" s="92">
        <v>0</v>
      </c>
      <c r="E9" s="5">
        <f>IFERROR(D9/D7,0)</f>
        <v>0</v>
      </c>
    </row>
    <row r="10" spans="2:6" ht="15.75" thickBot="1" x14ac:dyDescent="0.3">
      <c r="B10" s="26" t="s">
        <v>6</v>
      </c>
      <c r="C10" s="6" t="s">
        <v>7</v>
      </c>
      <c r="D10" s="7"/>
    </row>
    <row r="11" spans="2:6" ht="15.75" thickBot="1" x14ac:dyDescent="0.3">
      <c r="C11" s="9"/>
      <c r="D11" s="7"/>
    </row>
    <row r="12" spans="2:6" ht="15.75" thickBot="1" x14ac:dyDescent="0.3">
      <c r="B12" s="123"/>
      <c r="C12" s="124"/>
      <c r="D12" s="20" t="s">
        <v>2</v>
      </c>
      <c r="E12" s="21" t="s">
        <v>3</v>
      </c>
      <c r="F12" s="22" t="s">
        <v>8</v>
      </c>
    </row>
    <row r="13" spans="2:6" s="15" customFormat="1" ht="33" customHeight="1" x14ac:dyDescent="0.25">
      <c r="B13" s="116" t="s">
        <v>9</v>
      </c>
      <c r="C13" s="117"/>
      <c r="D13" s="93">
        <f>MAX(0, MIN(0.4*D7, 150000, D7-D8-D9, (2/3)*(D9+(D7-D8-D9))))</f>
        <v>0</v>
      </c>
      <c r="E13" s="10">
        <f>IFERROR(D13/D7,0)</f>
        <v>0</v>
      </c>
      <c r="F13" s="99" t="str">
        <f>IF(D13&lt;=0,"The total project cost is already fully covered by other funding sources and, therefore, does not qualify for an MEPRD grant.",IF(D13=300000,"MEPRD's maximum award is $300,000.",IF(((D7*0.4)&lt;(D7-D8)*2/3),"MEPRD's maximum award is 40% of the Total Project Cost.","MEPRD's award is 2x the applicant's required local match.")))</f>
        <v>The total project cost is already fully covered by other funding sources and, therefore, does not qualify for an MEPRD grant.</v>
      </c>
    </row>
    <row r="14" spans="2:6" ht="48.75" hidden="1" customHeight="1" x14ac:dyDescent="0.25">
      <c r="B14" s="109" t="s">
        <v>10</v>
      </c>
      <c r="C14" s="110"/>
      <c r="D14" s="94">
        <f>D13*0.5</f>
        <v>0</v>
      </c>
      <c r="E14" s="29">
        <f>IFERROR(D14/D7,0)</f>
        <v>0</v>
      </c>
      <c r="F14" s="30" t="str">
        <f>IF(D14=0,"Based on the information provided, the state/federal or nonprofit funding sources reported above are expected to fully satisfy your required cost share.",IF(D14&gt;0,"50% of MEPRD's Award"))</f>
        <v>Based on the information provided, the state/federal or nonprofit funding sources reported above are expected to fully satisfy your required cost share.</v>
      </c>
    </row>
    <row r="15" spans="2:6" ht="51" customHeight="1" x14ac:dyDescent="0.25">
      <c r="B15" s="111" t="s">
        <v>62</v>
      </c>
      <c r="C15" s="112"/>
      <c r="D15" s="95">
        <f>MAX(0, (0.5 * D13) - D9)</f>
        <v>0</v>
      </c>
      <c r="E15" s="11">
        <f>IFERROR(D15/D7,0)</f>
        <v>0</v>
      </c>
      <c r="F15" s="12" t="str">
        <f>IF(D15=0,"Based on the information provided, the state/federal or nonprofit funding sources reported above are expected to fully satisfy your minimum required cost share.",IF(D14&gt;0,"Equals Minimum Required Cost Share - State/Federal Grants"))</f>
        <v>Based on the information provided, the state/federal or nonprofit funding sources reported above are expected to fully satisfy your minimum required cost share.</v>
      </c>
    </row>
    <row r="16" spans="2:6" ht="51" customHeight="1" thickBot="1" x14ac:dyDescent="0.3">
      <c r="B16" s="113" t="s">
        <v>63</v>
      </c>
      <c r="C16" s="114"/>
      <c r="D16" s="96">
        <f>MAX(0, D7 - D8 - D9 - D13 - D15)</f>
        <v>0</v>
      </c>
      <c r="E16" s="13">
        <f>IFERROR(D16/D7,0)</f>
        <v>0</v>
      </c>
      <c r="F16" s="14" t="str">
        <f>IF(D16&lt;=0,"No Additional Contribution Expected", "Equals Total Project Cost - Local Grants/Funds - State/Federal and Nonprofit Grants/Funds - Residual Cost Share")</f>
        <v>No Additional Contribution Expected</v>
      </c>
    </row>
    <row r="19" spans="1:6" x14ac:dyDescent="0.25">
      <c r="B19" s="115" t="s">
        <v>11</v>
      </c>
      <c r="C19" s="115"/>
      <c r="D19" s="115"/>
      <c r="E19" s="115"/>
      <c r="F19" s="27" t="s">
        <v>12</v>
      </c>
    </row>
    <row r="20" spans="1:6" x14ac:dyDescent="0.25">
      <c r="A20" s="18" t="s">
        <v>13</v>
      </c>
      <c r="B20" s="126" t="s">
        <v>27</v>
      </c>
      <c r="C20" s="126"/>
      <c r="D20" s="126"/>
      <c r="E20" s="18" t="s">
        <v>13</v>
      </c>
      <c r="F20" s="28" t="s">
        <v>15</v>
      </c>
    </row>
    <row r="21" spans="1:6" x14ac:dyDescent="0.25">
      <c r="A21" s="18" t="s">
        <v>13</v>
      </c>
      <c r="B21" s="126" t="s">
        <v>28</v>
      </c>
      <c r="C21" s="126"/>
      <c r="D21" s="126"/>
      <c r="E21" s="18" t="s">
        <v>13</v>
      </c>
      <c r="F21" s="28" t="s">
        <v>16</v>
      </c>
    </row>
    <row r="22" spans="1:6" x14ac:dyDescent="0.25">
      <c r="A22" s="18" t="s">
        <v>13</v>
      </c>
      <c r="B22" s="126" t="s">
        <v>29</v>
      </c>
      <c r="C22" s="126"/>
      <c r="D22" s="126"/>
      <c r="E22" s="18" t="s">
        <v>13</v>
      </c>
      <c r="F22" s="28" t="s">
        <v>18</v>
      </c>
    </row>
    <row r="23" spans="1:6" x14ac:dyDescent="0.25">
      <c r="A23" s="18" t="s">
        <v>13</v>
      </c>
      <c r="B23" s="126" t="s">
        <v>19</v>
      </c>
      <c r="C23" s="126"/>
      <c r="D23" s="126"/>
      <c r="E23" s="18" t="s">
        <v>13</v>
      </c>
      <c r="F23" s="28" t="s">
        <v>20</v>
      </c>
    </row>
    <row r="24" spans="1:6" x14ac:dyDescent="0.25">
      <c r="A24" s="18" t="s">
        <v>13</v>
      </c>
      <c r="B24" s="126" t="s">
        <v>21</v>
      </c>
      <c r="C24" s="126"/>
      <c r="D24" s="126"/>
      <c r="E24" s="28"/>
      <c r="F24" s="19"/>
    </row>
    <row r="25" spans="1:6" x14ac:dyDescent="0.25">
      <c r="A25" s="18" t="s">
        <v>13</v>
      </c>
      <c r="B25" s="126" t="s">
        <v>22</v>
      </c>
      <c r="C25" s="126"/>
      <c r="D25" s="126"/>
      <c r="E25" s="28"/>
      <c r="F25" s="15"/>
    </row>
    <row r="27" spans="1:6" x14ac:dyDescent="0.25">
      <c r="B27" s="115" t="s">
        <v>23</v>
      </c>
      <c r="C27" s="115"/>
      <c r="D27" s="115"/>
      <c r="E27" s="115"/>
      <c r="F27" s="115"/>
    </row>
    <row r="28" spans="1:6" x14ac:dyDescent="0.25">
      <c r="A28" s="18" t="s">
        <v>24</v>
      </c>
      <c r="B28" s="125" t="s">
        <v>25</v>
      </c>
      <c r="C28" s="125"/>
      <c r="D28" s="125"/>
      <c r="E28" s="125"/>
      <c r="F28" s="125"/>
    </row>
    <row r="29" spans="1:6" x14ac:dyDescent="0.25">
      <c r="A29" s="18" t="s">
        <v>24</v>
      </c>
      <c r="B29" s="125" t="s">
        <v>26</v>
      </c>
      <c r="C29" s="125"/>
      <c r="D29" s="125"/>
      <c r="E29" s="125"/>
      <c r="F29" s="125"/>
    </row>
  </sheetData>
  <sheetProtection algorithmName="SHA-512" hashValue="tS2jPXg9W2oEDbKRBk8ftLoTL6IGCdPrW086MFdNWGQz3zsMcVoArxcg1RUURf2/MIeHyUWGODRQnAvJGh3vZQ==" saltValue="Qej5WbJ4laPqpYAqDg6LuQ==" spinCount="100000" sheet="1" selectLockedCells="1"/>
  <mergeCells count="19">
    <mergeCell ref="B29:F29"/>
    <mergeCell ref="B22:D22"/>
    <mergeCell ref="B23:D23"/>
    <mergeCell ref="B24:D24"/>
    <mergeCell ref="B25:D25"/>
    <mergeCell ref="B27:F27"/>
    <mergeCell ref="B28:F28"/>
    <mergeCell ref="B21:D21"/>
    <mergeCell ref="B2:F2"/>
    <mergeCell ref="B3:F3"/>
    <mergeCell ref="B5:F5"/>
    <mergeCell ref="B6:C6"/>
    <mergeCell ref="B12:C12"/>
    <mergeCell ref="B13:C13"/>
    <mergeCell ref="B14:C14"/>
    <mergeCell ref="B15:C15"/>
    <mergeCell ref="B16:C16"/>
    <mergeCell ref="B19:E19"/>
    <mergeCell ref="B20:D20"/>
  </mergeCells>
  <conditionalFormatting sqref="F13:F16">
    <cfRule type="expression" dxfId="1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BF42-AEE0-4DAF-8671-645D2693AE1A}">
  <sheetPr>
    <tabColor rgb="FF03F896"/>
    <pageSetUpPr fitToPage="1"/>
  </sheetPr>
  <dimension ref="A2:F29"/>
  <sheetViews>
    <sheetView showGridLines="0" zoomScaleNormal="100" workbookViewId="0">
      <selection activeCell="D8" sqref="D8"/>
    </sheetView>
  </sheetViews>
  <sheetFormatPr defaultRowHeight="15" x14ac:dyDescent="0.25"/>
  <cols>
    <col min="2" max="2" width="7" bestFit="1" customWidth="1"/>
    <col min="3" max="3" width="60.7109375" customWidth="1"/>
    <col min="4" max="4" width="14.5703125" customWidth="1"/>
    <col min="5" max="5" width="12.140625" style="8" customWidth="1"/>
    <col min="6" max="6" width="56.7109375" style="3" customWidth="1"/>
  </cols>
  <sheetData>
    <row r="2" spans="2:6" x14ac:dyDescent="0.25">
      <c r="B2" s="118" t="s">
        <v>0</v>
      </c>
      <c r="C2" s="118"/>
      <c r="D2" s="118"/>
      <c r="E2" s="118"/>
      <c r="F2" s="118"/>
    </row>
    <row r="3" spans="2:6" x14ac:dyDescent="0.25">
      <c r="B3" s="119" t="s">
        <v>34</v>
      </c>
      <c r="C3" s="119"/>
      <c r="D3" s="119"/>
      <c r="E3" s="119"/>
      <c r="F3" s="119"/>
    </row>
    <row r="4" spans="2:6" x14ac:dyDescent="0.25">
      <c r="B4" s="1"/>
      <c r="C4" s="1"/>
      <c r="D4" s="1"/>
      <c r="E4" s="1"/>
      <c r="F4" s="1"/>
    </row>
    <row r="5" spans="2:6" ht="15" customHeight="1" thickBot="1" x14ac:dyDescent="0.3">
      <c r="B5" s="120"/>
      <c r="C5" s="120"/>
      <c r="D5" s="120"/>
      <c r="E5" s="120"/>
      <c r="F5" s="120"/>
    </row>
    <row r="6" spans="2:6" x14ac:dyDescent="0.25">
      <c r="B6" s="121" t="s">
        <v>1</v>
      </c>
      <c r="C6" s="122"/>
      <c r="D6" s="23" t="s">
        <v>2</v>
      </c>
      <c r="E6" s="24" t="s">
        <v>3</v>
      </c>
      <c r="F6"/>
    </row>
    <row r="7" spans="2:6" s="15" customFormat="1" ht="18" customHeight="1" x14ac:dyDescent="0.25">
      <c r="B7" s="25" t="s">
        <v>4</v>
      </c>
      <c r="C7" s="17" t="s">
        <v>64</v>
      </c>
      <c r="D7" s="97">
        <v>0</v>
      </c>
      <c r="E7" s="98">
        <f>IFERROR(D7/D7,0)</f>
        <v>0</v>
      </c>
      <c r="F7" s="16"/>
    </row>
    <row r="8" spans="2:6" ht="36" customHeight="1" x14ac:dyDescent="0.25">
      <c r="B8" s="25" t="s">
        <v>5</v>
      </c>
      <c r="C8" s="4" t="s">
        <v>65</v>
      </c>
      <c r="D8" s="91">
        <v>0</v>
      </c>
      <c r="E8" s="2">
        <f>IFERROR(D8/D7,0)</f>
        <v>0</v>
      </c>
    </row>
    <row r="9" spans="2:6" ht="36" customHeight="1" thickBot="1" x14ac:dyDescent="0.3">
      <c r="B9" s="25" t="s">
        <v>5</v>
      </c>
      <c r="C9" s="4" t="s">
        <v>66</v>
      </c>
      <c r="D9" s="92">
        <v>0</v>
      </c>
      <c r="E9" s="5">
        <f>IFERROR(D9/D7,0)</f>
        <v>0</v>
      </c>
    </row>
    <row r="10" spans="2:6" ht="15.75" thickBot="1" x14ac:dyDescent="0.3">
      <c r="B10" s="26" t="s">
        <v>6</v>
      </c>
      <c r="C10" s="6" t="s">
        <v>7</v>
      </c>
      <c r="D10" s="7"/>
    </row>
    <row r="11" spans="2:6" ht="15.75" thickBot="1" x14ac:dyDescent="0.3">
      <c r="C11" s="9"/>
      <c r="D11" s="7"/>
    </row>
    <row r="12" spans="2:6" ht="15.75" thickBot="1" x14ac:dyDescent="0.3">
      <c r="B12" s="123"/>
      <c r="C12" s="124"/>
      <c r="D12" s="20" t="s">
        <v>2</v>
      </c>
      <c r="E12" s="21" t="s">
        <v>3</v>
      </c>
      <c r="F12" s="22" t="s">
        <v>8</v>
      </c>
    </row>
    <row r="13" spans="2:6" s="15" customFormat="1" ht="33" customHeight="1" x14ac:dyDescent="0.25">
      <c r="B13" s="116" t="s">
        <v>9</v>
      </c>
      <c r="C13" s="117"/>
      <c r="D13" s="93">
        <f>MAX(0, MIN(0.4*D7, 150000, D7-D8-D9, 0.8*(D9+(D7-D8-D9))))</f>
        <v>0</v>
      </c>
      <c r="E13" s="10">
        <f>IFERROR(D13/D7,0)</f>
        <v>0</v>
      </c>
      <c r="F13" s="99" t="str">
        <f>IF(D13&lt;=0,"The total project cost is already fully covered by other funding sources and, therefore, does not qualify for an MEPRD grant.",IF(D13=300000,"MEPRD's maximum award is $300,000.",IF(((D7*0.4)&lt;(D7-D8)*2/3),"MEPRD's maximum award is 40% of the Total Project Cost.","MEPRD's award is 4x the applicant's required local match.")))</f>
        <v>The total project cost is already fully covered by other funding sources and, therefore, does not qualify for an MEPRD grant.</v>
      </c>
    </row>
    <row r="14" spans="2:6" ht="48.75" hidden="1" customHeight="1" x14ac:dyDescent="0.25">
      <c r="B14" s="109" t="s">
        <v>10</v>
      </c>
      <c r="C14" s="110"/>
      <c r="D14" s="94">
        <f>D13*0.25</f>
        <v>0</v>
      </c>
      <c r="E14" s="29">
        <f>IFERROR(D14/D7,0)</f>
        <v>0</v>
      </c>
      <c r="F14" s="30" t="str">
        <f>IF(D14=0,"Based on the information provided, the state/federal or nonprofit funding sources reported above are expected to fully satisfy your required cost share.",IF(D14&gt;0,"25% of MEPRD's Award"))</f>
        <v>Based on the information provided, the state/federal or nonprofit funding sources reported above are expected to fully satisfy your required cost share.</v>
      </c>
    </row>
    <row r="15" spans="2:6" ht="51" customHeight="1" x14ac:dyDescent="0.25">
      <c r="B15" s="111" t="s">
        <v>62</v>
      </c>
      <c r="C15" s="112"/>
      <c r="D15" s="95">
        <f>MAX(0, (0.25 * D13) - D9)</f>
        <v>0</v>
      </c>
      <c r="E15" s="11">
        <f>IFERROR(D15/D7,0)</f>
        <v>0</v>
      </c>
      <c r="F15" s="12" t="str">
        <f>IF(D15=0,"Based on the information provided, the state/federal or nonprofit funding sources reported above are expected to fully satisfy your minimum required cost share.",IF(D14&gt;0,"Equals Minimum Required Cost Share - State/Federal Grants"))</f>
        <v>Based on the information provided, the state/federal or nonprofit funding sources reported above are expected to fully satisfy your minimum required cost share.</v>
      </c>
    </row>
    <row r="16" spans="2:6" ht="51" customHeight="1" thickBot="1" x14ac:dyDescent="0.3">
      <c r="B16" s="113" t="s">
        <v>63</v>
      </c>
      <c r="C16" s="114"/>
      <c r="D16" s="96">
        <f>MAX(0, D7 - D8 - D9 - D13 - D15)</f>
        <v>0</v>
      </c>
      <c r="E16" s="13">
        <f>IFERROR(D16/D7,0)</f>
        <v>0</v>
      </c>
      <c r="F16" s="14" t="str">
        <f>IF(D16&lt;=0,"No Additional Contribution Expected", "Equals Total Project Cost - Local Grants/Funds - State/Federal and Nonprofit Grants/Funds - Residual Cost Share")</f>
        <v>No Additional Contribution Expected</v>
      </c>
    </row>
    <row r="19" spans="1:6" x14ac:dyDescent="0.25">
      <c r="B19" s="115" t="s">
        <v>11</v>
      </c>
      <c r="C19" s="115"/>
      <c r="D19" s="115"/>
      <c r="E19" s="115"/>
      <c r="F19" s="27" t="s">
        <v>12</v>
      </c>
    </row>
    <row r="20" spans="1:6" x14ac:dyDescent="0.25">
      <c r="A20" s="18" t="s">
        <v>13</v>
      </c>
      <c r="B20" s="127" t="s">
        <v>31</v>
      </c>
      <c r="C20" s="127"/>
      <c r="D20" s="127"/>
      <c r="E20" s="18" t="s">
        <v>13</v>
      </c>
      <c r="F20" s="28" t="s">
        <v>15</v>
      </c>
    </row>
    <row r="21" spans="1:6" x14ac:dyDescent="0.25">
      <c r="A21" s="18" t="s">
        <v>13</v>
      </c>
      <c r="B21" s="126" t="s">
        <v>32</v>
      </c>
      <c r="C21" s="126"/>
      <c r="D21" s="126"/>
      <c r="E21" s="18" t="s">
        <v>13</v>
      </c>
      <c r="F21" s="28" t="s">
        <v>16</v>
      </c>
    </row>
    <row r="22" spans="1:6" x14ac:dyDescent="0.25">
      <c r="A22" s="18" t="s">
        <v>13</v>
      </c>
      <c r="B22" s="126" t="s">
        <v>33</v>
      </c>
      <c r="C22" s="126"/>
      <c r="D22" s="126"/>
      <c r="E22" s="18" t="s">
        <v>13</v>
      </c>
      <c r="F22" s="28" t="s">
        <v>18</v>
      </c>
    </row>
    <row r="23" spans="1:6" x14ac:dyDescent="0.25">
      <c r="A23" s="18" t="s">
        <v>13</v>
      </c>
      <c r="B23" s="126" t="s">
        <v>19</v>
      </c>
      <c r="C23" s="126"/>
      <c r="D23" s="126"/>
      <c r="E23" s="18" t="s">
        <v>13</v>
      </c>
      <c r="F23" s="28" t="s">
        <v>20</v>
      </c>
    </row>
    <row r="24" spans="1:6" x14ac:dyDescent="0.25">
      <c r="A24" s="18" t="s">
        <v>13</v>
      </c>
      <c r="B24" s="126" t="s">
        <v>21</v>
      </c>
      <c r="C24" s="126"/>
      <c r="D24" s="126"/>
      <c r="E24" s="28"/>
      <c r="F24" s="19"/>
    </row>
    <row r="25" spans="1:6" x14ac:dyDescent="0.25">
      <c r="A25" s="18" t="s">
        <v>13</v>
      </c>
      <c r="B25" s="126" t="s">
        <v>22</v>
      </c>
      <c r="C25" s="126"/>
      <c r="D25" s="126"/>
      <c r="E25" s="28"/>
      <c r="F25" s="15"/>
    </row>
    <row r="27" spans="1:6" x14ac:dyDescent="0.25">
      <c r="B27" s="115" t="s">
        <v>23</v>
      </c>
      <c r="C27" s="115"/>
      <c r="D27" s="115"/>
      <c r="E27" s="115"/>
      <c r="F27" s="115"/>
    </row>
    <row r="28" spans="1:6" x14ac:dyDescent="0.25">
      <c r="A28" s="18" t="s">
        <v>24</v>
      </c>
      <c r="B28" s="125" t="s">
        <v>25</v>
      </c>
      <c r="C28" s="125"/>
      <c r="D28" s="125"/>
      <c r="E28" s="125"/>
      <c r="F28" s="125"/>
    </row>
    <row r="29" spans="1:6" x14ac:dyDescent="0.25">
      <c r="A29" s="18" t="s">
        <v>24</v>
      </c>
      <c r="B29" s="125" t="s">
        <v>26</v>
      </c>
      <c r="C29" s="125"/>
      <c r="D29" s="125"/>
      <c r="E29" s="125"/>
      <c r="F29" s="125"/>
    </row>
  </sheetData>
  <sheetProtection algorithmName="SHA-512" hashValue="KOtHzCFovhDEAB8UITQakxLIDt2DjWQq7m9eE9F5smaP8Zbfxkb/XILCA2X/y7EZX8tyFr6jctE5Z8IJ0gA1rQ==" saltValue="UlXQakG7SY0vnfYIJ905Fg==" spinCount="100000" sheet="1" selectLockedCells="1"/>
  <mergeCells count="19">
    <mergeCell ref="B29:F29"/>
    <mergeCell ref="B22:D22"/>
    <mergeCell ref="B23:D23"/>
    <mergeCell ref="B24:D24"/>
    <mergeCell ref="B25:D25"/>
    <mergeCell ref="B27:F27"/>
    <mergeCell ref="B28:F28"/>
    <mergeCell ref="B21:D21"/>
    <mergeCell ref="B2:F2"/>
    <mergeCell ref="B3:F3"/>
    <mergeCell ref="B5:F5"/>
    <mergeCell ref="B6:C6"/>
    <mergeCell ref="B12:C12"/>
    <mergeCell ref="B13:C13"/>
    <mergeCell ref="B14:C14"/>
    <mergeCell ref="B15:C15"/>
    <mergeCell ref="B16:C16"/>
    <mergeCell ref="B19:E19"/>
    <mergeCell ref="B20:D20"/>
  </mergeCells>
  <conditionalFormatting sqref="F13:F16">
    <cfRule type="expression" dxfId="0" priority="1">
      <formula>"&gt;300000"</formula>
    </cfRule>
  </conditionalFormatting>
  <pageMargins left="0.7" right="0.7" top="0.75" bottom="0.75" header="0.3" footer="0.3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5705-1090-45FE-911C-5B45FB932A69}">
  <sheetPr>
    <tabColor rgb="FFFFC000"/>
    <pageSetUpPr fitToPage="1"/>
  </sheetPr>
  <dimension ref="B2:L20"/>
  <sheetViews>
    <sheetView showGridLines="0" workbookViewId="0">
      <selection activeCell="E8" sqref="E8"/>
    </sheetView>
  </sheetViews>
  <sheetFormatPr defaultRowHeight="18.75" x14ac:dyDescent="0.3"/>
  <cols>
    <col min="1" max="1" width="9.140625" style="32"/>
    <col min="2" max="3" width="2.85546875" style="32" customWidth="1"/>
    <col min="4" max="5" width="15.28515625" style="32" customWidth="1"/>
    <col min="6" max="6" width="16.42578125" style="32" customWidth="1"/>
    <col min="7" max="7" width="15.28515625" style="32" customWidth="1"/>
    <col min="8" max="8" width="2.5703125" style="32" bestFit="1" customWidth="1"/>
    <col min="9" max="9" width="6.42578125" style="32" customWidth="1"/>
    <col min="10" max="10" width="10.42578125" style="32" bestFit="1" customWidth="1"/>
    <col min="11" max="11" width="20.7109375" style="50" customWidth="1"/>
    <col min="12" max="12" width="2.85546875" style="32" customWidth="1"/>
    <col min="13" max="16384" width="9.140625" style="32"/>
  </cols>
  <sheetData>
    <row r="2" spans="2:12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2:12" x14ac:dyDescent="0.3">
      <c r="D3" s="128" t="s">
        <v>40</v>
      </c>
      <c r="E3" s="128"/>
      <c r="F3" s="128"/>
      <c r="G3" s="128"/>
      <c r="H3" s="128"/>
      <c r="I3" s="128"/>
      <c r="J3" s="128"/>
      <c r="K3" s="128"/>
    </row>
    <row r="4" spans="2:12" ht="12" customHeight="1" x14ac:dyDescent="0.3">
      <c r="D4" s="31"/>
      <c r="E4" s="31"/>
      <c r="F4" s="31"/>
      <c r="G4" s="31"/>
      <c r="H4" s="31"/>
      <c r="I4" s="31"/>
      <c r="J4" s="31"/>
      <c r="K4" s="31"/>
    </row>
    <row r="5" spans="2:12" x14ac:dyDescent="0.3">
      <c r="B5" s="129" t="s">
        <v>41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2" x14ac:dyDescent="0.3">
      <c r="D6" s="31"/>
      <c r="E6" s="31"/>
      <c r="F6" s="31"/>
      <c r="G6" s="31"/>
      <c r="H6" s="31"/>
      <c r="I6" s="31"/>
      <c r="J6" s="31"/>
      <c r="K6" s="31"/>
    </row>
    <row r="7" spans="2:12" x14ac:dyDescent="0.3">
      <c r="B7" s="33"/>
      <c r="C7" s="34"/>
      <c r="D7" s="34"/>
      <c r="E7" s="34"/>
      <c r="F7" s="34"/>
      <c r="G7" s="34"/>
      <c r="H7" s="34"/>
      <c r="I7" s="34"/>
      <c r="J7" s="34"/>
      <c r="K7" s="35"/>
      <c r="L7" s="36"/>
    </row>
    <row r="8" spans="2:12" x14ac:dyDescent="0.3">
      <c r="B8" s="37"/>
      <c r="C8" s="38"/>
      <c r="D8" s="39" t="s">
        <v>42</v>
      </c>
      <c r="E8" s="40"/>
      <c r="F8" s="41" t="s">
        <v>43</v>
      </c>
      <c r="G8" s="42"/>
      <c r="H8" s="38" t="s">
        <v>44</v>
      </c>
      <c r="I8" s="38"/>
      <c r="J8" s="38" t="s">
        <v>45</v>
      </c>
      <c r="K8" s="43">
        <f>G8*E8%</f>
        <v>0</v>
      </c>
      <c r="L8" s="44"/>
    </row>
    <row r="9" spans="2:12" x14ac:dyDescent="0.3">
      <c r="B9" s="45"/>
      <c r="C9" s="46"/>
      <c r="D9" s="46"/>
      <c r="E9" s="46"/>
      <c r="F9" s="46"/>
      <c r="G9" s="46"/>
      <c r="H9" s="46"/>
      <c r="I9" s="46"/>
      <c r="J9" s="46"/>
      <c r="K9" s="47"/>
      <c r="L9" s="48"/>
    </row>
    <row r="10" spans="2:12" x14ac:dyDescent="0.3">
      <c r="B10" s="49" t="s">
        <v>46</v>
      </c>
    </row>
    <row r="12" spans="2:12" x14ac:dyDescent="0.3">
      <c r="B12" s="51"/>
      <c r="C12" s="52"/>
      <c r="D12" s="52"/>
      <c r="E12" s="52"/>
      <c r="F12" s="52"/>
      <c r="G12" s="52"/>
      <c r="H12" s="52"/>
      <c r="I12" s="52"/>
      <c r="J12" s="52"/>
      <c r="K12" s="53"/>
      <c r="L12" s="54"/>
    </row>
    <row r="13" spans="2:12" x14ac:dyDescent="0.3">
      <c r="B13" s="55"/>
      <c r="C13" s="56"/>
      <c r="D13" s="57" t="s">
        <v>47</v>
      </c>
      <c r="E13" s="42"/>
      <c r="F13" s="58" t="s">
        <v>48</v>
      </c>
      <c r="G13" s="42"/>
      <c r="H13" s="56" t="s">
        <v>44</v>
      </c>
      <c r="I13" s="56"/>
      <c r="J13" s="56" t="s">
        <v>45</v>
      </c>
      <c r="K13" s="59">
        <f>IFERROR(E13/G13,0)</f>
        <v>0</v>
      </c>
      <c r="L13" s="60"/>
    </row>
    <row r="14" spans="2:12" x14ac:dyDescent="0.3">
      <c r="B14" s="61"/>
      <c r="C14" s="62"/>
      <c r="D14" s="62"/>
      <c r="E14" s="62"/>
      <c r="F14" s="62"/>
      <c r="G14" s="62"/>
      <c r="H14" s="62"/>
      <c r="I14" s="62"/>
      <c r="J14" s="62"/>
      <c r="K14" s="63"/>
      <c r="L14" s="64"/>
    </row>
    <row r="15" spans="2:12" x14ac:dyDescent="0.3">
      <c r="B15" s="49" t="s">
        <v>49</v>
      </c>
    </row>
    <row r="17" spans="2:12" x14ac:dyDescent="0.3">
      <c r="B17" s="65"/>
      <c r="C17" s="66"/>
      <c r="D17" s="66"/>
      <c r="E17" s="66"/>
      <c r="F17" s="66"/>
      <c r="G17" s="66"/>
      <c r="H17" s="66"/>
      <c r="I17" s="66"/>
      <c r="J17" s="66"/>
      <c r="K17" s="67"/>
      <c r="L17" s="68"/>
    </row>
    <row r="18" spans="2:12" x14ac:dyDescent="0.3">
      <c r="B18" s="69"/>
      <c r="C18" s="70" t="s">
        <v>47</v>
      </c>
      <c r="D18" s="42"/>
      <c r="E18" s="71" t="s">
        <v>50</v>
      </c>
      <c r="F18" s="40"/>
      <c r="G18" s="71" t="s">
        <v>51</v>
      </c>
      <c r="H18" s="72"/>
      <c r="I18" s="72"/>
      <c r="J18" s="72" t="s">
        <v>45</v>
      </c>
      <c r="K18" s="73">
        <f>IFERROR((D18/F18)*100,0)</f>
        <v>0</v>
      </c>
      <c r="L18" s="74"/>
    </row>
    <row r="19" spans="2:12" x14ac:dyDescent="0.3">
      <c r="B19" s="75"/>
      <c r="C19" s="76"/>
      <c r="D19" s="76"/>
      <c r="E19" s="76"/>
      <c r="F19" s="76"/>
      <c r="G19" s="76"/>
      <c r="H19" s="76"/>
      <c r="I19" s="76"/>
      <c r="J19" s="76"/>
      <c r="K19" s="77"/>
      <c r="L19" s="78"/>
    </row>
    <row r="20" spans="2:12" x14ac:dyDescent="0.3">
      <c r="B20" s="49" t="s">
        <v>52</v>
      </c>
    </row>
  </sheetData>
  <sheetProtection sheet="1" objects="1" scenarios="1" selectLockedCells="1"/>
  <mergeCells count="3">
    <mergeCell ref="B2:L2"/>
    <mergeCell ref="D3:K3"/>
    <mergeCell ref="B5:L5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Start Here</vt:lpstr>
      <vt:lpstr>Trail ▸ Standard</vt:lpstr>
      <vt:lpstr>Trail ▸ Rural &amp; Disadvantaged</vt:lpstr>
      <vt:lpstr>Park ▸ Standard</vt:lpstr>
      <vt:lpstr>Park ▸ Rural &amp; Disadvantaged</vt:lpstr>
      <vt:lpstr>% Calculators</vt:lpstr>
      <vt:lpstr>'% Calculators'!Print_Area</vt:lpstr>
      <vt:lpstr>'Park ▸ Rural &amp; Disadvantaged'!Print_Area</vt:lpstr>
      <vt:lpstr>'Park ▸ Standard'!Print_Area</vt:lpstr>
      <vt:lpstr>'Start Here'!Print_Area</vt:lpstr>
      <vt:lpstr>'Trail ▸ Rural &amp; Disadvantaged'!Print_Area</vt:lpstr>
      <vt:lpstr>'Trail ▸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 Preston</dc:creator>
  <cp:keywords/>
  <dc:description/>
  <cp:lastModifiedBy>Cole Preston</cp:lastModifiedBy>
  <cp:revision/>
  <dcterms:created xsi:type="dcterms:W3CDTF">2024-08-28T16:45:48Z</dcterms:created>
  <dcterms:modified xsi:type="dcterms:W3CDTF">2025-05-02T15:51:37Z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b9780d6a5078472da6d07f4ebb0a5c61</vt:lpwstr>
  </property>
</Properties>
</file>